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<sst xmlns="http://schemas.openxmlformats.org/spreadsheetml/2006/main" count="65" uniqueCount="55">
  <si>
    <t>прізвище</t>
  </si>
  <si>
    <t>підпис</t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</si>
  <si>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</si>
  <si>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</si>
  <si>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</si>
  <si>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</si>
  <si>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</si>
  <si>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</si>
  <si>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</si>
  <si>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</si>
  <si>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</si>
  <si>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</si>
  <si>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</si>
  <si>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t>Теплота згоряння вища МДж/м³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</si>
  <si>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</si>
  <si>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</si>
  <si>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</si>
  <si>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</si>
  <si>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</si>
  <si>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</si>
  <si>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</si>
  <si>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</si>
  <si>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</si>
  <si>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</si>
  <si>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</si>
  <si>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</si>
  <si>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</si>
  <si>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</si>
  <si>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</si>
  <si>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</si>
  <si>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</si>
  <si>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</si>
  <si>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</si>
  <si>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</si>
  <si>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</si>
  <si>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</si>
  <si>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</si>
  <si>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теплота згоряння нижча МДж/м</t>
    </r>
    <r>
      <rPr>
        <sz val="8"/>
        <rFont val="Calibri"/>
        <family val="2"/>
      </rPr>
      <t>³</t>
    </r>
  </si>
  <si>
    <t>теплота згоряння нижча кКал/м³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</si>
  <si>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</si>
  <si>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</si>
  <si>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</si>
  <si>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Філія УМГ 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</si>
  <si>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 xml:space="preserve">Криворізьке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</si>
  <si>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ПЄ0048/13 </t>
    </r>
    <r>
      <rPr>
        <sz val="8"/>
        <rFont val="Arial"/>
        <family val="2"/>
      </rPr>
      <t xml:space="preserve">дійсне до </t>
    </r>
    <r>
      <rPr>
        <b/>
        <sz val="8"/>
        <rFont val="Arial"/>
        <family val="2"/>
      </rPr>
      <t xml:space="preserve"> 16.05.2018р.</t>
    </r>
  </si>
  <si>
    <t>О.Г.Степанова</t>
  </si>
  <si>
    <t>дата</t>
  </si>
  <si>
    <t>не виявл.</t>
  </si>
  <si>
    <t>&lt;0,0001</t>
  </si>
  <si>
    <r>
      <t>переданого  УМГ "ХАРКІВТРАНСГАЗ" Криворізьким ЛВУМГ  по</t>
    </r>
    <r>
      <rPr>
        <b/>
        <sz val="10"/>
        <rFont val="Arial"/>
        <family val="2"/>
      </rPr>
      <t xml:space="preserve"> ГРС 3 м.Кривий Ріг</t>
    </r>
    <r>
      <rPr>
        <sz val="10"/>
        <rFont val="Arial"/>
        <family val="2"/>
      </rPr>
      <t xml:space="preserve">,ГРС с.Південе, ГРС с. Савро, ГРС  м.Жовті Води , ГРС м.П'ятихатки та прийнятого ПАТ Криворіжгаз,       ПАТ Дніпропетровськгаз Дніпропетровська обл, ВАТ Кіровоградгаз Кіровоградська обл, </t>
    </r>
  </si>
  <si>
    <r>
      <t xml:space="preserve">  по  магістральному  газопрову   ЄККР за період з   </t>
    </r>
    <r>
      <rPr>
        <b/>
        <sz val="10"/>
        <rFont val="Arial"/>
        <family val="2"/>
      </rPr>
      <t xml:space="preserve">01.05.2016 по 31.05.2016 р. </t>
    </r>
  </si>
  <si>
    <t xml:space="preserve">             1.06.2016р.</t>
  </si>
  <si>
    <t>*</t>
  </si>
  <si>
    <t>* прибор в ремонті</t>
  </si>
  <si>
    <t>Начальник  Криворізького ЛВУМГ                                                                   Р.В.Матвієнко                                                                                                                   1.06.2016р.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</si>
</sst>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5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7" fillId="0" borderId="10" xfId="0" applyFont="1" applyBorder="1" applyAlignment="1">
      <alignment horizontal="center" vertical="top" wrapText="1"/>
    </xf>
    <xf numFmtId="179" fontId="17" fillId="0" borderId="10" xfId="0" applyNumberFormat="1" applyFont="1" applyBorder="1" applyAlignment="1">
      <alignment horizontal="center" vertical="top" wrapText="1"/>
    </xf>
    <xf numFmtId="177" fontId="17" fillId="0" borderId="10" xfId="0" applyNumberFormat="1" applyFont="1" applyBorder="1" applyAlignment="1">
      <alignment horizontal="center" vertical="top" wrapText="1"/>
    </xf>
    <xf numFmtId="2" fontId="17" fillId="0" borderId="10" xfId="0" applyNumberFormat="1" applyFont="1" applyBorder="1" applyAlignment="1">
      <alignment horizontal="center" vertical="top" wrapText="1"/>
    </xf>
    <xf numFmtId="1" fontId="17" fillId="0" borderId="10" xfId="0" applyNumberFormat="1" applyFont="1" applyFill="1" applyBorder="1" applyAlignment="1">
      <alignment horizontal="center" wrapText="1"/>
    </xf>
    <xf numFmtId="2" fontId="17" fillId="0" borderId="10" xfId="0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 horizontal="center"/>
    </xf>
    <xf numFmtId="0" fontId="14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/>
    </xf>
    <xf numFmtId="179" fontId="17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/>
    </xf>
    <xf numFmtId="177" fontId="17" fillId="0" borderId="10" xfId="0" applyNumberFormat="1" applyFont="1" applyFill="1" applyBorder="1" applyAlignment="1">
      <alignment horizontal="center" wrapText="1"/>
    </xf>
    <xf numFmtId="1" fontId="17" fillId="0" borderId="10" xfId="0" applyNumberFormat="1" applyFont="1" applyFill="1" applyBorder="1" applyAlignment="1">
      <alignment horizontal="center" vertical="top" wrapText="1"/>
    </xf>
    <xf numFmtId="179" fontId="17" fillId="0" borderId="10" xfId="0" applyNumberFormat="1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" fillId="0" borderId="15" xfId="0" applyFont="1" applyBorder="1" applyAlignment="1">
      <alignment horizontal="left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5" fillId="0" borderId="16" xfId="0" applyFont="1" applyBorder="1" applyAlignment="1">
      <alignment textRotation="90" wrapText="1"/>
    </xf>
    <xf numFmtId="0" fontId="5" fillId="0" borderId="17" xfId="0" applyFont="1" applyBorder="1" applyAlignment="1">
      <alignment textRotation="90" wrapText="1"/>
    </xf>
    <xf numFmtId="0" fontId="0" fillId="0" borderId="18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A13">
      <selection activeCell="W49" sqref="W4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7"/>
      <c r="X2" s="58"/>
      <c r="Y2" s="58"/>
      <c r="Z2" s="4"/>
      <c r="AA2" s="4"/>
    </row>
    <row r="3" spans="2:27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6" t="s">
        <v>31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7"/>
    </row>
    <row r="7" spans="2:27" ht="24.75" customHeight="1">
      <c r="B7" s="59" t="s">
        <v>49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4"/>
      <c r="AA7" s="4"/>
    </row>
    <row r="8" spans="2:27" ht="18" customHeight="1">
      <c r="B8" s="61" t="s">
        <v>50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4"/>
      <c r="AA8" s="4"/>
    </row>
    <row r="9" spans="2:29" ht="32.25" customHeight="1">
      <c r="B9" s="75" t="s">
        <v>16</v>
      </c>
      <c r="C9" s="63" t="s">
        <v>32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O9" s="48" t="s">
        <v>33</v>
      </c>
      <c r="P9" s="49"/>
      <c r="Q9" s="49"/>
      <c r="R9" s="50"/>
      <c r="S9" s="50"/>
      <c r="T9" s="51"/>
      <c r="U9" s="71" t="s">
        <v>29</v>
      </c>
      <c r="V9" s="74" t="s">
        <v>30</v>
      </c>
      <c r="W9" s="47" t="s">
        <v>39</v>
      </c>
      <c r="X9" s="47" t="s">
        <v>40</v>
      </c>
      <c r="Y9" s="47" t="s">
        <v>41</v>
      </c>
      <c r="Z9" s="4"/>
      <c r="AB9" s="7"/>
      <c r="AC9"/>
    </row>
    <row r="10" spans="2:29" ht="48.75" customHeight="1">
      <c r="B10" s="76"/>
      <c r="C10" s="46" t="s">
        <v>17</v>
      </c>
      <c r="D10" s="46" t="s">
        <v>18</v>
      </c>
      <c r="E10" s="46" t="s">
        <v>19</v>
      </c>
      <c r="F10" s="46" t="s">
        <v>20</v>
      </c>
      <c r="G10" s="46" t="s">
        <v>21</v>
      </c>
      <c r="H10" s="46" t="s">
        <v>22</v>
      </c>
      <c r="I10" s="46" t="s">
        <v>23</v>
      </c>
      <c r="J10" s="46" t="s">
        <v>24</v>
      </c>
      <c r="K10" s="46" t="s">
        <v>25</v>
      </c>
      <c r="L10" s="46" t="s">
        <v>26</v>
      </c>
      <c r="M10" s="43" t="s">
        <v>27</v>
      </c>
      <c r="N10" s="43" t="s">
        <v>28</v>
      </c>
      <c r="O10" s="43" t="s">
        <v>12</v>
      </c>
      <c r="P10" s="52" t="s">
        <v>37</v>
      </c>
      <c r="Q10" s="43" t="s">
        <v>38</v>
      </c>
      <c r="R10" s="43" t="s">
        <v>13</v>
      </c>
      <c r="S10" s="43" t="s">
        <v>14</v>
      </c>
      <c r="T10" s="43" t="s">
        <v>15</v>
      </c>
      <c r="U10" s="72"/>
      <c r="V10" s="44"/>
      <c r="W10" s="47"/>
      <c r="X10" s="47"/>
      <c r="Y10" s="47"/>
      <c r="Z10" s="4"/>
      <c r="AB10" s="7"/>
      <c r="AC10"/>
    </row>
    <row r="11" spans="2:29" ht="15.75" customHeight="1">
      <c r="B11" s="7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4"/>
      <c r="N11" s="44"/>
      <c r="O11" s="44"/>
      <c r="P11" s="53"/>
      <c r="Q11" s="55"/>
      <c r="R11" s="44"/>
      <c r="S11" s="44"/>
      <c r="T11" s="44"/>
      <c r="U11" s="72"/>
      <c r="V11" s="44"/>
      <c r="W11" s="47"/>
      <c r="X11" s="47"/>
      <c r="Y11" s="47"/>
      <c r="Z11" s="4"/>
      <c r="AB11" s="7"/>
      <c r="AC11"/>
    </row>
    <row r="12" spans="2:29" ht="21" customHeight="1">
      <c r="B12" s="77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5"/>
      <c r="N12" s="45"/>
      <c r="O12" s="45"/>
      <c r="P12" s="54"/>
      <c r="Q12" s="56"/>
      <c r="R12" s="45"/>
      <c r="S12" s="45"/>
      <c r="T12" s="45"/>
      <c r="U12" s="73"/>
      <c r="V12" s="45"/>
      <c r="W12" s="47"/>
      <c r="X12" s="47"/>
      <c r="Y12" s="47"/>
      <c r="Z12" s="4"/>
      <c r="AB12" s="7"/>
      <c r="AC12"/>
    </row>
    <row r="13" spans="2:28" s="10" customFormat="1" ht="12.75">
      <c r="B13" s="9">
        <v>1</v>
      </c>
      <c r="C13" s="27"/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30"/>
      <c r="Q13" s="31"/>
      <c r="R13" s="32"/>
      <c r="S13" s="31"/>
      <c r="T13" s="30"/>
      <c r="U13" s="27"/>
      <c r="V13" s="33"/>
      <c r="W13" s="34"/>
      <c r="X13" s="35"/>
      <c r="Y13" s="35"/>
      <c r="AA13" s="11">
        <f>SUM(C13:N13)</f>
        <v>0</v>
      </c>
      <c r="AB13" s="12" t="str">
        <f>IF(AA13=100,"ОК"," ")</f>
        <v> </v>
      </c>
    </row>
    <row r="14" spans="2:28" s="10" customFormat="1" ht="12.75">
      <c r="B14" s="9">
        <v>2</v>
      </c>
      <c r="C14" s="27"/>
      <c r="D14" s="27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30"/>
      <c r="Q14" s="31"/>
      <c r="R14" s="32"/>
      <c r="S14" s="31"/>
      <c r="T14" s="30"/>
      <c r="U14" s="29"/>
      <c r="V14" s="35"/>
      <c r="W14" s="36"/>
      <c r="X14" s="35"/>
      <c r="Y14" s="35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9">
        <v>3</v>
      </c>
      <c r="C15" s="27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30"/>
      <c r="Q15" s="31"/>
      <c r="R15" s="32"/>
      <c r="S15" s="31"/>
      <c r="T15" s="30"/>
      <c r="U15" s="27"/>
      <c r="V15" s="27"/>
      <c r="W15" s="34"/>
      <c r="X15" s="35"/>
      <c r="Y15" s="35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9">
        <v>4</v>
      </c>
      <c r="C16" s="37">
        <v>95.0447</v>
      </c>
      <c r="D16" s="37">
        <v>2.835</v>
      </c>
      <c r="E16" s="37">
        <v>0.9133</v>
      </c>
      <c r="F16" s="37">
        <v>0.1444</v>
      </c>
      <c r="G16" s="37">
        <v>0.141</v>
      </c>
      <c r="H16" s="37">
        <v>0.0043</v>
      </c>
      <c r="I16" s="37">
        <v>0.027</v>
      </c>
      <c r="J16" s="37">
        <v>0.0196</v>
      </c>
      <c r="K16" s="37">
        <v>0.0083</v>
      </c>
      <c r="L16" s="37">
        <v>0.0054</v>
      </c>
      <c r="M16" s="37">
        <v>0.6504</v>
      </c>
      <c r="N16" s="37">
        <v>0.2065</v>
      </c>
      <c r="O16" s="37">
        <v>0.7094</v>
      </c>
      <c r="P16" s="32">
        <v>34.64</v>
      </c>
      <c r="Q16" s="31">
        <f>1000*P16/4.1868</f>
        <v>8273.62185917646</v>
      </c>
      <c r="R16" s="32">
        <v>38.38</v>
      </c>
      <c r="S16" s="31">
        <f>1000*R16/4.1868</f>
        <v>9166.905512563295</v>
      </c>
      <c r="T16" s="32">
        <v>50.01</v>
      </c>
      <c r="U16" s="27">
        <v>-14.1</v>
      </c>
      <c r="V16" s="27">
        <v>-8.3</v>
      </c>
      <c r="W16" s="36" t="s">
        <v>47</v>
      </c>
      <c r="X16" s="35">
        <v>0.001</v>
      </c>
      <c r="Y16" s="35" t="s">
        <v>48</v>
      </c>
      <c r="AA16" s="11">
        <f t="shared" si="0"/>
        <v>99.99990000000003</v>
      </c>
      <c r="AB16" s="12" t="str">
        <f>IF(AA16=100,"ОК"," ")</f>
        <v> </v>
      </c>
    </row>
    <row r="17" spans="2:28" s="10" customFormat="1" ht="12.75">
      <c r="B17" s="9">
        <v>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2"/>
      <c r="Q17" s="31"/>
      <c r="R17" s="32"/>
      <c r="S17" s="31"/>
      <c r="T17" s="32"/>
      <c r="U17" s="35"/>
      <c r="V17" s="35"/>
      <c r="W17" s="36"/>
      <c r="X17" s="35"/>
      <c r="Y17" s="35"/>
      <c r="AA17" s="11">
        <f t="shared" si="0"/>
        <v>0</v>
      </c>
      <c r="AB17" s="12" t="str">
        <f>IF(AA17=100,"ОК"," ")</f>
        <v> </v>
      </c>
    </row>
    <row r="18" spans="2:28" s="10" customFormat="1" ht="12.75">
      <c r="B18" s="9">
        <v>6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2"/>
      <c r="Q18" s="31"/>
      <c r="R18" s="32"/>
      <c r="S18" s="31"/>
      <c r="T18" s="32"/>
      <c r="U18" s="35"/>
      <c r="V18" s="35"/>
      <c r="W18" s="36"/>
      <c r="X18" s="35"/>
      <c r="Y18" s="35"/>
      <c r="AA18" s="11">
        <f t="shared" si="0"/>
        <v>0</v>
      </c>
      <c r="AB18" s="12"/>
    </row>
    <row r="19" spans="2:28" s="10" customFormat="1" ht="12.75">
      <c r="B19" s="9">
        <v>7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2"/>
      <c r="Q19" s="31"/>
      <c r="R19" s="32"/>
      <c r="S19" s="31"/>
      <c r="T19" s="32"/>
      <c r="U19" s="35"/>
      <c r="V19" s="35"/>
      <c r="W19" s="36"/>
      <c r="X19" s="35"/>
      <c r="Y19" s="35"/>
      <c r="AA19" s="11">
        <f t="shared" si="0"/>
        <v>0</v>
      </c>
      <c r="AB19" s="12"/>
    </row>
    <row r="20" spans="2:28" s="10" customFormat="1" ht="12.75">
      <c r="B20" s="9">
        <v>8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2"/>
      <c r="Q20" s="31"/>
      <c r="R20" s="32"/>
      <c r="S20" s="31"/>
      <c r="T20" s="32"/>
      <c r="U20" s="27"/>
      <c r="V20" s="27"/>
      <c r="W20" s="36"/>
      <c r="X20" s="35"/>
      <c r="Y20" s="35"/>
      <c r="AA20" s="11">
        <f t="shared" si="0"/>
        <v>0</v>
      </c>
      <c r="AB20" s="12"/>
    </row>
    <row r="21" spans="2:28" s="10" customFormat="1" ht="12.75">
      <c r="B21" s="9">
        <v>9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2"/>
      <c r="Q21" s="31"/>
      <c r="R21" s="32"/>
      <c r="S21" s="31"/>
      <c r="T21" s="32"/>
      <c r="U21" s="35"/>
      <c r="V21" s="35"/>
      <c r="W21" s="34"/>
      <c r="X21" s="35"/>
      <c r="Y21" s="35"/>
      <c r="AA21" s="11">
        <f t="shared" si="0"/>
        <v>0</v>
      </c>
      <c r="AB21" s="12"/>
    </row>
    <row r="22" spans="2:28" s="10" customFormat="1" ht="12.75">
      <c r="B22" s="9">
        <v>10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2"/>
      <c r="Q22" s="31"/>
      <c r="R22" s="32"/>
      <c r="S22" s="31"/>
      <c r="T22" s="32"/>
      <c r="U22" s="27"/>
      <c r="V22" s="27"/>
      <c r="W22" s="36"/>
      <c r="X22" s="35"/>
      <c r="Y22" s="35"/>
      <c r="AA22" s="11">
        <f t="shared" si="0"/>
        <v>0</v>
      </c>
      <c r="AB22" s="12"/>
    </row>
    <row r="23" spans="2:28" s="10" customFormat="1" ht="12.75">
      <c r="B23" s="9">
        <v>11</v>
      </c>
      <c r="C23" s="37">
        <v>94.9224</v>
      </c>
      <c r="D23" s="37">
        <v>2.881</v>
      </c>
      <c r="E23" s="37">
        <v>0.9273</v>
      </c>
      <c r="F23" s="37">
        <v>0.144</v>
      </c>
      <c r="G23" s="37">
        <v>0.1441</v>
      </c>
      <c r="H23" s="37">
        <v>0.0031</v>
      </c>
      <c r="I23" s="37">
        <v>0.0276</v>
      </c>
      <c r="J23" s="37">
        <v>0.0201</v>
      </c>
      <c r="K23" s="37">
        <v>0.0098</v>
      </c>
      <c r="L23" s="37">
        <v>0.0052</v>
      </c>
      <c r="M23" s="37">
        <v>0.6968</v>
      </c>
      <c r="N23" s="37">
        <v>0.2185</v>
      </c>
      <c r="O23" s="37">
        <v>0.7104</v>
      </c>
      <c r="P23" s="32">
        <v>34.65</v>
      </c>
      <c r="Q23" s="31">
        <f>1000*P23/4.1868</f>
        <v>8276.010318142735</v>
      </c>
      <c r="R23" s="32">
        <v>38.39</v>
      </c>
      <c r="S23" s="31">
        <f>1000*R23/4.1868</f>
        <v>9169.293971529569</v>
      </c>
      <c r="T23" s="32">
        <v>49.98</v>
      </c>
      <c r="U23" s="27">
        <v>-14.1</v>
      </c>
      <c r="V23" s="27">
        <v>-7.9</v>
      </c>
      <c r="W23" s="34"/>
      <c r="X23" s="35">
        <v>0.001</v>
      </c>
      <c r="Y23" s="35" t="s">
        <v>48</v>
      </c>
      <c r="AA23" s="11">
        <f t="shared" si="0"/>
        <v>99.99990000000001</v>
      </c>
      <c r="AB23" s="12"/>
    </row>
    <row r="24" spans="2:28" s="10" customFormat="1" ht="12.75">
      <c r="B24" s="9">
        <v>12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2"/>
      <c r="Q24" s="31"/>
      <c r="R24" s="32"/>
      <c r="S24" s="31"/>
      <c r="T24" s="32"/>
      <c r="U24" s="35"/>
      <c r="V24" s="35"/>
      <c r="W24" s="36"/>
      <c r="X24" s="35"/>
      <c r="Y24" s="35"/>
      <c r="AA24" s="11">
        <f t="shared" si="0"/>
        <v>0</v>
      </c>
      <c r="AB24" s="12"/>
    </row>
    <row r="25" spans="2:28" s="10" customFormat="1" ht="12.75">
      <c r="B25" s="9">
        <v>13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2"/>
      <c r="Q25" s="31"/>
      <c r="R25" s="32"/>
      <c r="S25" s="31"/>
      <c r="T25" s="32"/>
      <c r="U25" s="35"/>
      <c r="V25" s="35"/>
      <c r="W25" s="34"/>
      <c r="X25" s="35"/>
      <c r="Y25" s="35"/>
      <c r="AA25" s="11">
        <f t="shared" si="0"/>
        <v>0</v>
      </c>
      <c r="AB25" s="12"/>
    </row>
    <row r="26" spans="2:28" s="10" customFormat="1" ht="12.75">
      <c r="B26" s="9">
        <v>14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2"/>
      <c r="Q26" s="31"/>
      <c r="R26" s="32"/>
      <c r="S26" s="31"/>
      <c r="T26" s="32"/>
      <c r="U26" s="35"/>
      <c r="V26" s="35"/>
      <c r="W26" s="36"/>
      <c r="X26" s="35"/>
      <c r="Y26" s="35"/>
      <c r="AA26" s="11">
        <f t="shared" si="0"/>
        <v>0</v>
      </c>
      <c r="AB26" s="12"/>
    </row>
    <row r="27" spans="2:28" s="10" customFormat="1" ht="12.75">
      <c r="B27" s="9">
        <v>15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2"/>
      <c r="Q27" s="31"/>
      <c r="R27" s="32"/>
      <c r="S27" s="31"/>
      <c r="T27" s="32"/>
      <c r="U27" s="27"/>
      <c r="V27" s="27"/>
      <c r="W27" s="36"/>
      <c r="X27" s="35"/>
      <c r="Y27" s="31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2"/>
      <c r="Q28" s="31"/>
      <c r="R28" s="32"/>
      <c r="S28" s="31"/>
      <c r="T28" s="32"/>
      <c r="U28" s="35"/>
      <c r="V28" s="35"/>
      <c r="W28" s="38"/>
      <c r="X28" s="35"/>
      <c r="Y28" s="37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2"/>
      <c r="Q29" s="31"/>
      <c r="R29" s="32"/>
      <c r="S29" s="31"/>
      <c r="T29" s="32"/>
      <c r="U29" s="27"/>
      <c r="V29" s="27"/>
      <c r="W29" s="38"/>
      <c r="X29" s="35"/>
      <c r="Y29" s="37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37">
        <v>94.9089</v>
      </c>
      <c r="D30" s="37">
        <v>2.9694</v>
      </c>
      <c r="E30" s="37">
        <v>0.9517</v>
      </c>
      <c r="F30" s="37">
        <v>0.1478</v>
      </c>
      <c r="G30" s="37">
        <v>0.1439</v>
      </c>
      <c r="H30" s="37">
        <v>0.0039</v>
      </c>
      <c r="I30" s="37">
        <v>0.0274</v>
      </c>
      <c r="J30" s="37">
        <v>0.0194</v>
      </c>
      <c r="K30" s="37">
        <v>0.007</v>
      </c>
      <c r="L30" s="37">
        <v>0.0049</v>
      </c>
      <c r="M30" s="37">
        <v>0.5948</v>
      </c>
      <c r="N30" s="37">
        <v>0.221</v>
      </c>
      <c r="O30" s="37">
        <v>0.7108</v>
      </c>
      <c r="P30" s="32">
        <v>34.71</v>
      </c>
      <c r="Q30" s="31">
        <f>1000*P30/4.1868</f>
        <v>8290.341071940384</v>
      </c>
      <c r="R30" s="32">
        <v>38.46</v>
      </c>
      <c r="S30" s="31">
        <f>1000*R30/4.1868</f>
        <v>9186.013184293493</v>
      </c>
      <c r="T30" s="32">
        <v>50.07</v>
      </c>
      <c r="U30" s="27" t="s">
        <v>52</v>
      </c>
      <c r="V30" s="27" t="s">
        <v>52</v>
      </c>
      <c r="W30" s="38"/>
      <c r="X30" s="35">
        <v>0.001</v>
      </c>
      <c r="Y30" s="35" t="s">
        <v>48</v>
      </c>
      <c r="AA30" s="11">
        <f t="shared" si="0"/>
        <v>100.00010000000003</v>
      </c>
      <c r="AB30" s="12"/>
    </row>
    <row r="31" spans="2:28" s="10" customFormat="1" ht="12.75">
      <c r="B31" s="13">
        <v>19</v>
      </c>
      <c r="C31" s="37">
        <v>94.8293</v>
      </c>
      <c r="D31" s="37">
        <v>3.0076</v>
      </c>
      <c r="E31" s="37">
        <v>0.9645</v>
      </c>
      <c r="F31" s="37">
        <v>0.1501</v>
      </c>
      <c r="G31" s="37">
        <v>0.147</v>
      </c>
      <c r="H31" s="37">
        <v>0.0039</v>
      </c>
      <c r="I31" s="37">
        <v>0.0275</v>
      </c>
      <c r="J31" s="37">
        <v>0.0192</v>
      </c>
      <c r="K31" s="37">
        <v>0.0107</v>
      </c>
      <c r="L31" s="37">
        <v>0.0061</v>
      </c>
      <c r="M31" s="37">
        <v>0.6103</v>
      </c>
      <c r="N31" s="37">
        <v>0.2236</v>
      </c>
      <c r="O31" s="37">
        <v>0.7115</v>
      </c>
      <c r="P31" s="32">
        <v>34.73</v>
      </c>
      <c r="Q31" s="31">
        <f>1000*P31/4.1868</f>
        <v>8295.117989872935</v>
      </c>
      <c r="R31" s="32">
        <v>38.48</v>
      </c>
      <c r="S31" s="31">
        <f>1000*R31/4.1868</f>
        <v>9190.790102226045</v>
      </c>
      <c r="T31" s="32">
        <v>50.07</v>
      </c>
      <c r="U31" s="35"/>
      <c r="V31" s="35"/>
      <c r="W31" s="38"/>
      <c r="X31" s="35"/>
      <c r="Y31" s="37"/>
      <c r="AA31" s="11">
        <f t="shared" si="0"/>
        <v>99.99980000000001</v>
      </c>
      <c r="AB31" s="12"/>
    </row>
    <row r="32" spans="2:28" s="10" customFormat="1" ht="12.75">
      <c r="B32" s="13">
        <v>20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2"/>
      <c r="Q32" s="31"/>
      <c r="R32" s="32"/>
      <c r="S32" s="31"/>
      <c r="T32" s="32"/>
      <c r="U32" s="35"/>
      <c r="V32" s="35"/>
      <c r="W32" s="36"/>
      <c r="X32" s="35"/>
      <c r="Y32" s="37"/>
      <c r="AA32" s="11">
        <f t="shared" si="0"/>
        <v>0</v>
      </c>
      <c r="AB32" s="12"/>
    </row>
    <row r="33" spans="2:28" s="10" customFormat="1" ht="12.75">
      <c r="B33" s="13">
        <v>21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2"/>
      <c r="Q33" s="31"/>
      <c r="R33" s="32"/>
      <c r="S33" s="31"/>
      <c r="T33" s="32"/>
      <c r="U33" s="35"/>
      <c r="V33" s="35"/>
      <c r="W33" s="36"/>
      <c r="X33" s="35"/>
      <c r="Y33" s="31"/>
      <c r="AA33" s="11">
        <f t="shared" si="0"/>
        <v>0</v>
      </c>
      <c r="AB33" s="12"/>
    </row>
    <row r="34" spans="2:28" s="10" customFormat="1" ht="12.75">
      <c r="B34" s="13">
        <v>22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2"/>
      <c r="Q34" s="31"/>
      <c r="R34" s="32"/>
      <c r="S34" s="31"/>
      <c r="T34" s="32"/>
      <c r="U34" s="27"/>
      <c r="V34" s="27"/>
      <c r="W34" s="34"/>
      <c r="X34" s="35"/>
      <c r="Y34" s="31"/>
      <c r="AA34" s="11">
        <f t="shared" si="0"/>
        <v>0</v>
      </c>
      <c r="AB34" s="12"/>
    </row>
    <row r="35" spans="2:28" s="10" customFormat="1" ht="12.75">
      <c r="B35" s="13">
        <v>23</v>
      </c>
      <c r="C35" s="37">
        <v>94.8292</v>
      </c>
      <c r="D35" s="37">
        <v>2.9566</v>
      </c>
      <c r="E35" s="37">
        <v>0.957</v>
      </c>
      <c r="F35" s="37">
        <v>0.1468</v>
      </c>
      <c r="G35" s="37">
        <v>0.1498</v>
      </c>
      <c r="H35" s="37">
        <v>0.0039</v>
      </c>
      <c r="I35" s="37">
        <v>0.0291</v>
      </c>
      <c r="J35" s="37">
        <v>0.0215</v>
      </c>
      <c r="K35" s="37">
        <v>0.011</v>
      </c>
      <c r="L35" s="37">
        <v>0.0052</v>
      </c>
      <c r="M35" s="37">
        <v>0.6597</v>
      </c>
      <c r="N35" s="37">
        <v>0.2303</v>
      </c>
      <c r="O35" s="37">
        <v>0.7115</v>
      </c>
      <c r="P35" s="32">
        <v>34.7</v>
      </c>
      <c r="Q35" s="31">
        <f>1000*P35/4.1868</f>
        <v>8287.95261297411</v>
      </c>
      <c r="R35" s="32">
        <v>38.45</v>
      </c>
      <c r="S35" s="31">
        <f>1000*R35/4.1868</f>
        <v>9183.62472532722</v>
      </c>
      <c r="T35" s="32">
        <v>50.02</v>
      </c>
      <c r="U35" s="27" t="s">
        <v>52</v>
      </c>
      <c r="V35" s="27" t="s">
        <v>52</v>
      </c>
      <c r="W35" s="36"/>
      <c r="X35" s="35"/>
      <c r="Y35" s="37"/>
      <c r="AA35" s="11">
        <f t="shared" si="0"/>
        <v>100.00009999999999</v>
      </c>
      <c r="AB35" s="12"/>
    </row>
    <row r="36" spans="2:28" s="10" customFormat="1" ht="12.75">
      <c r="B36" s="13">
        <v>24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2"/>
      <c r="Q36" s="31"/>
      <c r="R36" s="32"/>
      <c r="S36" s="31"/>
      <c r="T36" s="32"/>
      <c r="U36" s="27"/>
      <c r="V36" s="27"/>
      <c r="W36" s="34"/>
      <c r="X36" s="35"/>
      <c r="Y36" s="35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37">
        <v>94.5566</v>
      </c>
      <c r="D37" s="37">
        <v>3.1258</v>
      </c>
      <c r="E37" s="37">
        <v>1.0138</v>
      </c>
      <c r="F37" s="37">
        <v>0.1391</v>
      </c>
      <c r="G37" s="37">
        <v>0.1461</v>
      </c>
      <c r="H37" s="37">
        <v>0.0037</v>
      </c>
      <c r="I37" s="37">
        <v>0.0317</v>
      </c>
      <c r="J37" s="37">
        <v>0.0238</v>
      </c>
      <c r="K37" s="37">
        <v>0.0079</v>
      </c>
      <c r="L37" s="37">
        <v>0.0055</v>
      </c>
      <c r="M37" s="37">
        <v>0.6913</v>
      </c>
      <c r="N37" s="37">
        <v>0.2548</v>
      </c>
      <c r="O37" s="37">
        <v>0.7137</v>
      </c>
      <c r="P37" s="32">
        <v>34.75</v>
      </c>
      <c r="Q37" s="31">
        <f>1000*P37/4.1868</f>
        <v>8299.894907805485</v>
      </c>
      <c r="R37" s="32">
        <v>38.5</v>
      </c>
      <c r="S37" s="31">
        <f>1000*R37/4.1868</f>
        <v>9195.567020158594</v>
      </c>
      <c r="T37" s="32">
        <v>50.01</v>
      </c>
      <c r="U37" s="27"/>
      <c r="V37" s="27"/>
      <c r="W37" s="39"/>
      <c r="X37" s="35">
        <v>0.0017</v>
      </c>
      <c r="Y37" s="35" t="s">
        <v>48</v>
      </c>
      <c r="AA37" s="11">
        <f t="shared" si="0"/>
        <v>100.0001</v>
      </c>
      <c r="AB37" s="12" t="str">
        <f>IF(AA37=100,"ОК"," ")</f>
        <v> </v>
      </c>
    </row>
    <row r="38" spans="2:28" s="10" customFormat="1" ht="12.75">
      <c r="B38" s="13">
        <v>26</v>
      </c>
      <c r="C38" s="37">
        <v>94.629</v>
      </c>
      <c r="D38" s="37">
        <v>3.0879</v>
      </c>
      <c r="E38" s="37">
        <v>1.0038</v>
      </c>
      <c r="F38" s="37">
        <v>0.1522</v>
      </c>
      <c r="G38" s="37">
        <v>0.1573</v>
      </c>
      <c r="H38" s="37">
        <v>0.0037</v>
      </c>
      <c r="I38" s="37">
        <v>0.0308</v>
      </c>
      <c r="J38" s="37">
        <v>0.0221</v>
      </c>
      <c r="K38" s="37">
        <v>0.0075</v>
      </c>
      <c r="L38" s="37">
        <v>0.0069</v>
      </c>
      <c r="M38" s="37">
        <v>0.6503</v>
      </c>
      <c r="N38" s="37">
        <v>0.2486</v>
      </c>
      <c r="O38" s="37">
        <v>0.7134</v>
      </c>
      <c r="P38" s="32">
        <v>34.76</v>
      </c>
      <c r="Q38" s="31">
        <f>1000*P38/4.1868</f>
        <v>8302.283366771759</v>
      </c>
      <c r="R38" s="32">
        <v>38.51</v>
      </c>
      <c r="S38" s="31">
        <f>1000*R38/4.1868</f>
        <v>9197.955479124868</v>
      </c>
      <c r="T38" s="32">
        <v>50.04</v>
      </c>
      <c r="U38" s="35">
        <v>-8.4</v>
      </c>
      <c r="V38" s="35">
        <v>-3.8</v>
      </c>
      <c r="W38" s="36" t="s">
        <v>47</v>
      </c>
      <c r="X38" s="35"/>
      <c r="Y38" s="37"/>
      <c r="AA38" s="11">
        <f t="shared" si="0"/>
        <v>100.00009999999999</v>
      </c>
      <c r="AB38" s="12" t="str">
        <f>IF(AA38=100,"ОК"," ")</f>
        <v> </v>
      </c>
    </row>
    <row r="39" spans="2:28" s="10" customFormat="1" ht="12.75">
      <c r="B39" s="13">
        <v>27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2"/>
      <c r="Q39" s="31"/>
      <c r="R39" s="32"/>
      <c r="S39" s="31"/>
      <c r="T39" s="32"/>
      <c r="U39" s="40"/>
      <c r="V39" s="40"/>
      <c r="W39" s="36"/>
      <c r="X39" s="38"/>
      <c r="Y39" s="38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2"/>
      <c r="Q40" s="31"/>
      <c r="R40" s="32"/>
      <c r="S40" s="31"/>
      <c r="T40" s="32"/>
      <c r="U40" s="35"/>
      <c r="V40" s="35"/>
      <c r="W40" s="36"/>
      <c r="X40" s="38"/>
      <c r="Y40" s="37"/>
      <c r="AA40" s="11">
        <f t="shared" si="0"/>
        <v>0</v>
      </c>
      <c r="AB40" s="12"/>
    </row>
    <row r="41" spans="2:28" s="10" customFormat="1" ht="12.75">
      <c r="B41" s="13">
        <v>29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2"/>
      <c r="Q41" s="31"/>
      <c r="R41" s="32"/>
      <c r="S41" s="31"/>
      <c r="T41" s="32"/>
      <c r="U41" s="27"/>
      <c r="V41" s="27"/>
      <c r="W41" s="34"/>
      <c r="X41" s="35"/>
      <c r="Y41" s="35"/>
      <c r="AA41" s="11">
        <f t="shared" si="0"/>
        <v>0</v>
      </c>
      <c r="AB41" s="12"/>
    </row>
    <row r="42" spans="2:28" s="10" customFormat="1" ht="12.75">
      <c r="B42" s="13">
        <v>30</v>
      </c>
      <c r="C42" s="37">
        <v>94.5228</v>
      </c>
      <c r="D42" s="37">
        <v>3.1087</v>
      </c>
      <c r="E42" s="37">
        <v>1.0337</v>
      </c>
      <c r="F42" s="37">
        <v>0.157</v>
      </c>
      <c r="G42" s="37">
        <v>0.1692</v>
      </c>
      <c r="H42" s="37">
        <v>0.0038</v>
      </c>
      <c r="I42" s="37">
        <v>0.0344</v>
      </c>
      <c r="J42" s="37">
        <v>0.0261</v>
      </c>
      <c r="K42" s="37">
        <v>0.0147</v>
      </c>
      <c r="L42" s="37">
        <v>0.0057</v>
      </c>
      <c r="M42" s="37">
        <v>0.6727</v>
      </c>
      <c r="N42" s="37">
        <v>0.2512</v>
      </c>
      <c r="O42" s="37">
        <v>0.7147</v>
      </c>
      <c r="P42" s="32">
        <v>34.81</v>
      </c>
      <c r="Q42" s="31">
        <f>1000*P42/4.1868</f>
        <v>8314.225661603134</v>
      </c>
      <c r="R42" s="32">
        <v>38.56</v>
      </c>
      <c r="S42" s="31">
        <f>1000*R42/4.1868</f>
        <v>9209.897773956243</v>
      </c>
      <c r="T42" s="32">
        <v>50.06</v>
      </c>
      <c r="U42" s="35">
        <v>-8.7</v>
      </c>
      <c r="V42" s="40">
        <v>-5.2</v>
      </c>
      <c r="W42" s="36"/>
      <c r="X42" s="38"/>
      <c r="Y42" s="41"/>
      <c r="AA42" s="11">
        <f t="shared" si="0"/>
        <v>100.00000000000001</v>
      </c>
      <c r="AB42" s="12" t="str">
        <f>IF(AA42=100,"ОК"," ")</f>
        <v>ОК</v>
      </c>
    </row>
    <row r="43" spans="2:28" s="10" customFormat="1" ht="12" customHeight="1">
      <c r="B43" s="13">
        <v>31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2"/>
      <c r="Q43" s="31"/>
      <c r="R43" s="32"/>
      <c r="S43" s="31"/>
      <c r="T43" s="32"/>
      <c r="U43" s="35"/>
      <c r="V43" s="40"/>
      <c r="W43" s="38"/>
      <c r="X43" s="38"/>
      <c r="Y43" s="42"/>
      <c r="AA43" s="11">
        <f t="shared" si="0"/>
        <v>0</v>
      </c>
      <c r="AB43" s="12" t="str">
        <f>IF(AA43=100,"ОК"," ")</f>
        <v> </v>
      </c>
    </row>
    <row r="44" spans="2:29" ht="12.75" customHeight="1">
      <c r="B44" s="70" t="s">
        <v>53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23"/>
      <c r="AA44" s="5"/>
      <c r="AB44" s="6"/>
      <c r="AC44"/>
    </row>
    <row r="45" spans="3:24" ht="4.5" customHeight="1"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</row>
    <row r="46" spans="3:24" ht="12.75" hidden="1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2"/>
      <c r="R46" s="22"/>
      <c r="S46" s="22"/>
      <c r="T46" s="22"/>
      <c r="U46" s="22"/>
      <c r="V46" s="22"/>
      <c r="W46" s="22"/>
      <c r="X46" s="22"/>
    </row>
    <row r="47" spans="3:20" ht="12.75">
      <c r="C47" s="68" t="s">
        <v>54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3:22" ht="12.75">
      <c r="C48" s="1" t="s">
        <v>34</v>
      </c>
      <c r="K48" s="2" t="s">
        <v>0</v>
      </c>
      <c r="L48" s="2"/>
      <c r="N48" s="2"/>
      <c r="O48" s="2" t="s">
        <v>1</v>
      </c>
      <c r="S48" s="2"/>
      <c r="T48" s="2" t="s">
        <v>46</v>
      </c>
      <c r="U48" s="2"/>
      <c r="V48" s="2"/>
    </row>
    <row r="49" spans="3:20" ht="18" customHeight="1">
      <c r="C49" s="25" t="s">
        <v>35</v>
      </c>
      <c r="D49" s="26"/>
      <c r="E49" s="26"/>
      <c r="F49" s="26"/>
      <c r="G49" s="26"/>
      <c r="H49" s="26"/>
      <c r="I49" s="26"/>
      <c r="J49" s="26"/>
      <c r="K49" s="25" t="s">
        <v>45</v>
      </c>
      <c r="L49" s="25"/>
      <c r="M49" s="26"/>
      <c r="N49" s="26"/>
      <c r="O49" s="26"/>
      <c r="P49" s="26"/>
      <c r="Q49" s="26"/>
      <c r="R49" s="26"/>
      <c r="S49" s="68" t="s">
        <v>51</v>
      </c>
      <c r="T49" s="68"/>
    </row>
    <row r="50" spans="3:22" ht="12.75">
      <c r="C50" s="1" t="s">
        <v>36</v>
      </c>
      <c r="K50" s="2" t="s">
        <v>0</v>
      </c>
      <c r="L50" s="2"/>
      <c r="N50" s="2"/>
      <c r="O50" s="2" t="s">
        <v>1</v>
      </c>
      <c r="S50" s="2"/>
      <c r="T50" s="2" t="s">
        <v>46</v>
      </c>
      <c r="U50" s="2"/>
      <c r="V50" s="2"/>
    </row>
    <row r="52" spans="3:25" ht="12.75"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</row>
  </sheetData>
  <sheetProtection/>
  <mergeCells count="34">
    <mergeCell ref="S49:T49"/>
    <mergeCell ref="C45:X45"/>
    <mergeCell ref="B44:X44"/>
    <mergeCell ref="U9:U12"/>
    <mergeCell ref="V9:V12"/>
    <mergeCell ref="X9:X12"/>
    <mergeCell ref="B9:B12"/>
    <mergeCell ref="I10:I12"/>
    <mergeCell ref="H10:H12"/>
    <mergeCell ref="C47:T47"/>
    <mergeCell ref="W2:Y2"/>
    <mergeCell ref="B7:Y7"/>
    <mergeCell ref="B8:Y8"/>
    <mergeCell ref="D10:D12"/>
    <mergeCell ref="C10:C12"/>
    <mergeCell ref="M10:M12"/>
    <mergeCell ref="J10:J12"/>
    <mergeCell ref="C9:N9"/>
    <mergeCell ref="S10:S12"/>
    <mergeCell ref="C6:AA6"/>
    <mergeCell ref="E10:E12"/>
    <mergeCell ref="L10:L12"/>
    <mergeCell ref="P10:P12"/>
    <mergeCell ref="N10:N12"/>
    <mergeCell ref="Q10:Q12"/>
    <mergeCell ref="G10:G12"/>
    <mergeCell ref="T10:T12"/>
    <mergeCell ref="F10:F12"/>
    <mergeCell ref="K10:K12"/>
    <mergeCell ref="O10:O12"/>
    <mergeCell ref="Y9:Y12"/>
    <mergeCell ref="O9:T9"/>
    <mergeCell ref="R10:R12"/>
    <mergeCell ref="W9:W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4" t="s">
        <v>3</v>
      </c>
      <c r="C1" s="14"/>
      <c r="D1" s="18"/>
      <c r="E1" s="18"/>
      <c r="F1" s="18"/>
    </row>
    <row r="2" spans="2:6" ht="12.75">
      <c r="B2" s="14" t="s">
        <v>4</v>
      </c>
      <c r="C2" s="14"/>
      <c r="D2" s="18"/>
      <c r="E2" s="18"/>
      <c r="F2" s="18"/>
    </row>
    <row r="3" spans="2:6" ht="12.75">
      <c r="B3" s="15"/>
      <c r="C3" s="15"/>
      <c r="D3" s="19"/>
      <c r="E3" s="19"/>
      <c r="F3" s="19"/>
    </row>
    <row r="4" spans="2:6" ht="51">
      <c r="B4" s="15" t="s">
        <v>5</v>
      </c>
      <c r="C4" s="15"/>
      <c r="D4" s="19"/>
      <c r="E4" s="19"/>
      <c r="F4" s="19"/>
    </row>
    <row r="5" spans="2:6" ht="12.75">
      <c r="B5" s="15"/>
      <c r="C5" s="15"/>
      <c r="D5" s="19"/>
      <c r="E5" s="19"/>
      <c r="F5" s="19"/>
    </row>
    <row r="6" spans="2:6" ht="25.5">
      <c r="B6" s="14" t="s">
        <v>6</v>
      </c>
      <c r="C6" s="14"/>
      <c r="D6" s="18"/>
      <c r="E6" s="18" t="s">
        <v>7</v>
      </c>
      <c r="F6" s="18" t="s">
        <v>8</v>
      </c>
    </row>
    <row r="7" spans="2:6" ht="13.5" thickBot="1">
      <c r="B7" s="15"/>
      <c r="C7" s="15"/>
      <c r="D7" s="19"/>
      <c r="E7" s="19"/>
      <c r="F7" s="19"/>
    </row>
    <row r="8" spans="2:6" ht="39" thickBot="1">
      <c r="B8" s="16" t="s">
        <v>9</v>
      </c>
      <c r="C8" s="17"/>
      <c r="D8" s="20"/>
      <c r="E8" s="20">
        <v>14</v>
      </c>
      <c r="F8" s="21" t="s">
        <v>10</v>
      </c>
    </row>
    <row r="9" spans="2:6" ht="12.75">
      <c r="B9" s="15"/>
      <c r="C9" s="15"/>
      <c r="D9" s="19"/>
      <c r="E9" s="19"/>
      <c r="F9" s="19"/>
    </row>
    <row r="10" spans="2:6" ht="12.75">
      <c r="B10" s="15"/>
      <c r="C10" s="15"/>
      <c r="D10" s="19"/>
      <c r="E10" s="19"/>
      <c r="F10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Степанова Ольга Григорьевна</cp:lastModifiedBy>
  <cp:lastPrinted>2016-05-31T10:12:15Z</cp:lastPrinted>
  <dcterms:created xsi:type="dcterms:W3CDTF">2010-01-29T08:37:16Z</dcterms:created>
  <dcterms:modified xsi:type="dcterms:W3CDTF">2016-05-31T11:27:39Z</dcterms:modified>
  <cp:category/>
  <cp:version/>
  <cp:contentType/>
  <cp:contentStatus/>
</cp:coreProperties>
</file>