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'Лист1'!$A$1:$Z$52</definedName>
  </definedNames>
  <calcPr fullCalcOnLoad="1"/>
</workbook>
</file>

<file path=xl/sharedStrings.xml><?xml version="1.0" encoding="utf-8"?>
<sst xmlns="http://schemas.openxmlformats.org/spreadsheetml/2006/main" count="59" uniqueCount="52">
  <si>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</si>
  <si>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</si>
  <si>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</si>
  <si>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</si>
  <si>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</si>
  <si>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</si>
  <si>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</si>
  <si>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</si>
  <si>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</si>
  <si>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</si>
  <si>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</si>
  <si>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</si>
  <si>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</si>
  <si>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</si>
  <si>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</si>
  <si>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</si>
  <si>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</si>
  <si>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</si>
  <si>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</si>
  <si>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</si>
  <si>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</si>
  <si>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</si>
  <si>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</si>
  <si>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</si>
  <si>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</si>
  <si>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</si>
  <si>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</si>
  <si>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</si>
  <si>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</si>
  <si>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</si>
  <si>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</si>
  <si>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</si>
  <si>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</si>
  <si>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</si>
  <si>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</si>
  <si>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</si>
  <si>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</si>
  <si>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Пролетарське ВУПЗГ</t>
  </si>
  <si>
    <t>переданого УМГ "ХАРКІВТРАНСГАЗ" Пролетарським ВУПЗГ  та прийнятого ТОВ "РЕГІОНАЛЬНА ГАЗОВА КОМПАНІЯ ДНІПРОПЕТРОВСЬКГАЗ"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</si>
  <si>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</si>
  <si>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</si>
  <si>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відсутні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</si>
  <si>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</si>
  <si>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</si>
  <si>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</si>
  <si>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</si>
  <si>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</si>
  <si>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t>Загальний обсяг газу, м3</t>
  </si>
  <si>
    <r>
      <t xml:space="preserve">з газопроводу -відгалудження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01.05.2016 по 31.05.2016р.</t>
    </r>
    <r>
      <rPr>
        <sz val="12"/>
        <rFont val="Times New Roman"/>
        <family val="1"/>
      </rPr>
      <t xml:space="preserve"> (точка відбору - АГРС-1/3, с. Пролетарське)</t>
    </r>
  </si>
  <si>
    <t xml:space="preserve">Начальник    Пролетарського ВУПЗГ                                                                   Андрусів В.М.                                                                           01.06.2016р   </t>
  </si>
  <si>
    <t>Інженер з метрології ІІ кат                                                                                                Поліщук О.С.                                                                      01.06.2016р</t>
  </si>
  <si>
    <t xml:space="preserve">Завідувач ХАЛ                                                                                                                    Рекунович В.В.                                                                   01.06.2016р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</si>
</sst>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/>
    </xf>
    <xf numFmtId="179" fontId="6" fillId="6" borderId="10" xfId="0" applyNumberFormat="1" applyFont="1" applyFill="1" applyBorder="1" applyAlignment="1">
      <alignment horizontal="center" wrapText="1"/>
    </xf>
    <xf numFmtId="1" fontId="6" fillId="6" borderId="10" xfId="0" applyNumberFormat="1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177" fontId="6" fillId="6" borderId="10" xfId="0" applyNumberFormat="1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/>
    </xf>
    <xf numFmtId="0" fontId="6" fillId="6" borderId="10" xfId="0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top" wrapText="1"/>
    </xf>
    <xf numFmtId="177" fontId="1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177" fontId="1" fillId="0" borderId="15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3" fillId="0" borderId="19" xfId="0" applyFont="1" applyBorder="1" applyAlignment="1">
      <alignment textRotation="90" wrapText="1"/>
    </xf>
    <xf numFmtId="0" fontId="3" fillId="0" borderId="20" xfId="0" applyFont="1" applyBorder="1" applyAlignment="1">
      <alignment textRotation="90" wrapText="1"/>
    </xf>
    <xf numFmtId="0" fontId="1" fillId="0" borderId="2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4"/>
  <sheetViews>
    <sheetView tabSelected="1" view="pageBreakPreview" zoomScaleSheetLayoutView="100" workbookViewId="0" topLeftCell="A22">
      <selection activeCell="Q46" sqref="Q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4" customWidth="1"/>
  </cols>
  <sheetData>
    <row r="1" spans="2:28" ht="12.75">
      <c r="B1" s="2" t="s">
        <v>12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2" t="s">
        <v>42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3"/>
      <c r="X2" s="64"/>
      <c r="Y2" s="64"/>
      <c r="Z2" s="64"/>
      <c r="AA2" s="1"/>
      <c r="AB2" s="1"/>
    </row>
    <row r="3" spans="2:28" ht="12.75">
      <c r="B3" s="19" t="s">
        <v>37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2" t="s">
        <v>43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75" customHeight="1">
      <c r="B6" s="1"/>
      <c r="C6" s="56" t="s">
        <v>33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18.75" customHeight="1">
      <c r="B7" s="65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1"/>
      <c r="AB7" s="1"/>
    </row>
    <row r="8" spans="2:28" ht="18" customHeight="1">
      <c r="B8" s="67" t="s">
        <v>48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1"/>
      <c r="AB8" s="1"/>
    </row>
    <row r="9" spans="2:30" ht="32.25" customHeight="1">
      <c r="B9" s="76" t="s">
        <v>17</v>
      </c>
      <c r="C9" s="49" t="s">
        <v>34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 t="s">
        <v>44</v>
      </c>
      <c r="P9" s="53"/>
      <c r="Q9" s="53"/>
      <c r="R9" s="53"/>
      <c r="S9" s="53"/>
      <c r="T9" s="54"/>
      <c r="U9" s="72" t="s">
        <v>31</v>
      </c>
      <c r="V9" s="75" t="s">
        <v>32</v>
      </c>
      <c r="W9" s="55" t="s">
        <v>30</v>
      </c>
      <c r="X9" s="55" t="s">
        <v>39</v>
      </c>
      <c r="Y9" s="55" t="s">
        <v>40</v>
      </c>
      <c r="Z9" s="58" t="s">
        <v>47</v>
      </c>
      <c r="AA9" s="1"/>
      <c r="AB9" s="1"/>
      <c r="AC9" s="4"/>
      <c r="AD9"/>
    </row>
    <row r="10" spans="2:30" ht="48.75" customHeight="1">
      <c r="B10" s="77"/>
      <c r="C10" s="59" t="s">
        <v>18</v>
      </c>
      <c r="D10" s="59" t="s">
        <v>19</v>
      </c>
      <c r="E10" s="59" t="s">
        <v>20</v>
      </c>
      <c r="F10" s="59" t="s">
        <v>21</v>
      </c>
      <c r="G10" s="59" t="s">
        <v>22</v>
      </c>
      <c r="H10" s="59" t="s">
        <v>23</v>
      </c>
      <c r="I10" s="59" t="s">
        <v>24</v>
      </c>
      <c r="J10" s="59" t="s">
        <v>25</v>
      </c>
      <c r="K10" s="59" t="s">
        <v>26</v>
      </c>
      <c r="L10" s="59" t="s">
        <v>27</v>
      </c>
      <c r="M10" s="60" t="s">
        <v>28</v>
      </c>
      <c r="N10" s="60" t="s">
        <v>29</v>
      </c>
      <c r="O10" s="60" t="s">
        <v>45</v>
      </c>
      <c r="P10" s="60" t="s">
        <v>46</v>
      </c>
      <c r="Q10" s="60" t="s">
        <v>14</v>
      </c>
      <c r="R10" s="60" t="s">
        <v>13</v>
      </c>
      <c r="S10" s="60" t="s">
        <v>15</v>
      </c>
      <c r="T10" s="60" t="s">
        <v>16</v>
      </c>
      <c r="U10" s="73"/>
      <c r="V10" s="69"/>
      <c r="W10" s="55"/>
      <c r="X10" s="55"/>
      <c r="Y10" s="55"/>
      <c r="Z10" s="58"/>
      <c r="AA10" s="1"/>
      <c r="AB10" s="1"/>
      <c r="AC10" s="4"/>
      <c r="AD10"/>
    </row>
    <row r="11" spans="2:30" ht="15.75" customHeight="1">
      <c r="B11" s="7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9"/>
      <c r="N11" s="69"/>
      <c r="O11" s="69"/>
      <c r="P11" s="61"/>
      <c r="Q11" s="61"/>
      <c r="R11" s="69"/>
      <c r="S11" s="69"/>
      <c r="T11" s="69"/>
      <c r="U11" s="73"/>
      <c r="V11" s="69"/>
      <c r="W11" s="55"/>
      <c r="X11" s="55"/>
      <c r="Y11" s="55"/>
      <c r="Z11" s="58"/>
      <c r="AA11" s="1"/>
      <c r="AB11" s="1"/>
      <c r="AC11" s="4"/>
      <c r="AD11"/>
    </row>
    <row r="12" spans="2:30" ht="21" customHeight="1">
      <c r="B12" s="7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70"/>
      <c r="N12" s="70"/>
      <c r="O12" s="70"/>
      <c r="P12" s="62"/>
      <c r="Q12" s="62"/>
      <c r="R12" s="70"/>
      <c r="S12" s="70"/>
      <c r="T12" s="70"/>
      <c r="U12" s="74"/>
      <c r="V12" s="70"/>
      <c r="W12" s="55"/>
      <c r="X12" s="55"/>
      <c r="Y12" s="55"/>
      <c r="Z12" s="58"/>
      <c r="AA12" s="1"/>
      <c r="AB12" s="1"/>
      <c r="AC12" s="4"/>
      <c r="AD12"/>
    </row>
    <row r="13" spans="2:29" s="5" customFormat="1" ht="12.75">
      <c r="B13" s="33">
        <v>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6"/>
      <c r="Q13" s="35"/>
      <c r="R13" s="36"/>
      <c r="S13" s="35"/>
      <c r="T13" s="36"/>
      <c r="U13" s="39"/>
      <c r="V13" s="39"/>
      <c r="W13" s="41"/>
      <c r="X13" s="39"/>
      <c r="Y13" s="39"/>
      <c r="Z13" s="35"/>
      <c r="AA13" s="21"/>
      <c r="AB13" s="22">
        <f>SUM(C13:N13)</f>
        <v>0</v>
      </c>
      <c r="AC13" s="6" t="str">
        <f>IF(AB13=100,"ОК"," ")</f>
        <v> </v>
      </c>
    </row>
    <row r="14" spans="2:29" s="5" customFormat="1" ht="12.75">
      <c r="B14" s="33">
        <v>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6"/>
      <c r="S14" s="35"/>
      <c r="T14" s="36"/>
      <c r="U14" s="37"/>
      <c r="V14" s="37"/>
      <c r="W14" s="38"/>
      <c r="X14" s="39"/>
      <c r="Y14" s="39"/>
      <c r="Z14" s="35">
        <v>3</v>
      </c>
      <c r="AA14" s="21"/>
      <c r="AB14" s="22">
        <f aca="true" t="shared" si="0" ref="AB14:AB43">SUM(C14:N14)</f>
        <v>0</v>
      </c>
      <c r="AC14" s="6" t="str">
        <f>IF(AB14=100,"ОК"," ")</f>
        <v> </v>
      </c>
    </row>
    <row r="15" spans="2:29" s="5" customFormat="1" ht="12.75">
      <c r="B15" s="33">
        <v>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6"/>
      <c r="S15" s="35"/>
      <c r="T15" s="36"/>
      <c r="U15" s="37"/>
      <c r="V15" s="39"/>
      <c r="W15" s="40"/>
      <c r="X15" s="39"/>
      <c r="Y15" s="39"/>
      <c r="Z15" s="35"/>
      <c r="AA15" s="21"/>
      <c r="AB15" s="22">
        <f t="shared" si="0"/>
        <v>0</v>
      </c>
      <c r="AC15" s="6" t="str">
        <f>IF(AB15=100,"ОК"," ")</f>
        <v> </v>
      </c>
    </row>
    <row r="16" spans="2:29" s="5" customFormat="1" ht="12.75">
      <c r="B16" s="20">
        <v>4</v>
      </c>
      <c r="C16" s="25">
        <v>92.0326</v>
      </c>
      <c r="D16" s="25">
        <v>4.1257</v>
      </c>
      <c r="E16" s="25">
        <v>1.3002</v>
      </c>
      <c r="F16" s="25">
        <v>0.1631</v>
      </c>
      <c r="G16" s="25">
        <v>0.2521</v>
      </c>
      <c r="H16" s="25">
        <v>0.0007</v>
      </c>
      <c r="I16" s="25">
        <v>0.0642</v>
      </c>
      <c r="J16" s="25">
        <v>0.054</v>
      </c>
      <c r="K16" s="25">
        <v>0.1572</v>
      </c>
      <c r="L16" s="25">
        <v>0.0084</v>
      </c>
      <c r="M16" s="25">
        <v>1.4696</v>
      </c>
      <c r="N16" s="25">
        <v>0.3723</v>
      </c>
      <c r="O16" s="25">
        <v>0.7341</v>
      </c>
      <c r="P16" s="26">
        <v>35.2161</v>
      </c>
      <c r="Q16" s="27">
        <f>1000*P16/4.1868</f>
        <v>8411.22098022356</v>
      </c>
      <c r="R16" s="26">
        <v>39.0029</v>
      </c>
      <c r="S16" s="27">
        <f>1000*R16/4.1868</f>
        <v>9315.68262157256</v>
      </c>
      <c r="T16" s="26">
        <v>49.9586</v>
      </c>
      <c r="U16" s="28"/>
      <c r="V16" s="28"/>
      <c r="W16" s="29" t="s">
        <v>41</v>
      </c>
      <c r="X16" s="28"/>
      <c r="Y16" s="28"/>
      <c r="Z16" s="27"/>
      <c r="AA16" s="21"/>
      <c r="AB16" s="22">
        <f t="shared" si="0"/>
        <v>100.00009999999999</v>
      </c>
      <c r="AC16" s="6" t="str">
        <f>IF(AB16=100,"ОК"," ")</f>
        <v> </v>
      </c>
    </row>
    <row r="17" spans="2:29" s="5" customFormat="1" ht="12.75">
      <c r="B17" s="20">
        <v>5</v>
      </c>
      <c r="C17" s="25">
        <v>92.0271</v>
      </c>
      <c r="D17" s="25">
        <v>4.1253</v>
      </c>
      <c r="E17" s="25">
        <v>1.3085</v>
      </c>
      <c r="F17" s="25">
        <v>0.1643</v>
      </c>
      <c r="G17" s="25">
        <v>0.2553</v>
      </c>
      <c r="H17" s="25">
        <v>0.0006</v>
      </c>
      <c r="I17" s="25">
        <v>0.0645</v>
      </c>
      <c r="J17" s="25">
        <v>0.0545</v>
      </c>
      <c r="K17" s="25">
        <v>0.1602</v>
      </c>
      <c r="L17" s="25">
        <v>0.0081</v>
      </c>
      <c r="M17" s="25">
        <v>1.4574</v>
      </c>
      <c r="N17" s="25">
        <v>0.3743</v>
      </c>
      <c r="O17" s="25">
        <v>0.7344</v>
      </c>
      <c r="P17" s="26">
        <v>35.2318</v>
      </c>
      <c r="Q17" s="27">
        <f>1000*P17/4.1868</f>
        <v>8414.970860800613</v>
      </c>
      <c r="R17" s="26">
        <v>39.0199</v>
      </c>
      <c r="S17" s="27">
        <f>1000*R17/4.1868</f>
        <v>9319.74300181523</v>
      </c>
      <c r="T17" s="26">
        <v>49.9722</v>
      </c>
      <c r="U17" s="28"/>
      <c r="V17" s="28"/>
      <c r="W17" s="29"/>
      <c r="X17" s="28"/>
      <c r="Y17" s="28"/>
      <c r="Z17" s="27">
        <v>5</v>
      </c>
      <c r="AA17" s="21"/>
      <c r="AB17" s="22">
        <f t="shared" si="0"/>
        <v>100.00010000000002</v>
      </c>
      <c r="AC17" s="6" t="str">
        <f>IF(AB17=100,"ОК"," ")</f>
        <v> </v>
      </c>
    </row>
    <row r="18" spans="2:29" s="5" customFormat="1" ht="12.75">
      <c r="B18" s="20">
        <v>6</v>
      </c>
      <c r="C18" s="25">
        <v>91.9966</v>
      </c>
      <c r="D18" s="25">
        <v>4.1366</v>
      </c>
      <c r="E18" s="25">
        <v>1.3187</v>
      </c>
      <c r="F18" s="25">
        <v>0.167</v>
      </c>
      <c r="G18" s="25">
        <v>0.262</v>
      </c>
      <c r="H18" s="25">
        <v>0.0003</v>
      </c>
      <c r="I18" s="25">
        <v>0.0672</v>
      </c>
      <c r="J18" s="25">
        <v>0.0564</v>
      </c>
      <c r="K18" s="25">
        <v>0.1561</v>
      </c>
      <c r="L18" s="25">
        <v>0.0086</v>
      </c>
      <c r="M18" s="25">
        <v>1.4538</v>
      </c>
      <c r="N18" s="25">
        <v>0.3766</v>
      </c>
      <c r="O18" s="25">
        <v>0.7347</v>
      </c>
      <c r="P18" s="26">
        <v>35.2469</v>
      </c>
      <c r="Q18" s="27">
        <f>1000*P18/4.1868</f>
        <v>8418.577433839686</v>
      </c>
      <c r="R18" s="26">
        <v>39.036</v>
      </c>
      <c r="S18" s="27">
        <f>1000*R18/4.1868</f>
        <v>9323.588420750932</v>
      </c>
      <c r="T18" s="26">
        <v>49.981</v>
      </c>
      <c r="U18" s="28"/>
      <c r="V18" s="28"/>
      <c r="W18" s="29"/>
      <c r="X18" s="28"/>
      <c r="Y18" s="28"/>
      <c r="Z18" s="27">
        <v>5</v>
      </c>
      <c r="AA18" s="21"/>
      <c r="AB18" s="22">
        <f t="shared" si="0"/>
        <v>99.9999</v>
      </c>
      <c r="AC18" s="6"/>
    </row>
    <row r="19" spans="2:29" s="5" customFormat="1" ht="12.75">
      <c r="B19" s="33">
        <v>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6"/>
      <c r="Q19" s="36"/>
      <c r="R19" s="36"/>
      <c r="S19" s="36"/>
      <c r="T19" s="36"/>
      <c r="U19" s="39"/>
      <c r="V19" s="39"/>
      <c r="W19" s="40"/>
      <c r="X19" s="39"/>
      <c r="Y19" s="39"/>
      <c r="Z19" s="35">
        <v>14</v>
      </c>
      <c r="AA19" s="21"/>
      <c r="AB19" s="22">
        <f t="shared" si="0"/>
        <v>0</v>
      </c>
      <c r="AC19" s="6"/>
    </row>
    <row r="20" spans="2:29" s="5" customFormat="1" ht="12.75">
      <c r="B20" s="33">
        <v>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6"/>
      <c r="T20" s="36"/>
      <c r="U20" s="37"/>
      <c r="V20" s="39"/>
      <c r="W20" s="40"/>
      <c r="X20" s="39"/>
      <c r="Y20" s="39"/>
      <c r="Z20" s="35">
        <v>4</v>
      </c>
      <c r="AA20" s="21"/>
      <c r="AB20" s="22">
        <f t="shared" si="0"/>
        <v>0</v>
      </c>
      <c r="AC20" s="6"/>
    </row>
    <row r="21" spans="2:29" s="5" customFormat="1" ht="12.75">
      <c r="B21" s="33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  <c r="S21" s="36"/>
      <c r="T21" s="36"/>
      <c r="U21" s="37"/>
      <c r="V21" s="39"/>
      <c r="W21" s="41"/>
      <c r="X21" s="39"/>
      <c r="Y21" s="39"/>
      <c r="Z21" s="35"/>
      <c r="AA21" s="21"/>
      <c r="AB21" s="22">
        <f t="shared" si="0"/>
        <v>0</v>
      </c>
      <c r="AC21" s="6"/>
    </row>
    <row r="22" spans="2:29" s="5" customFormat="1" ht="12.75">
      <c r="B22" s="20">
        <v>10</v>
      </c>
      <c r="C22" s="25">
        <v>91.8595</v>
      </c>
      <c r="D22" s="25">
        <v>4.2102</v>
      </c>
      <c r="E22" s="25">
        <v>1.3755</v>
      </c>
      <c r="F22" s="25">
        <v>0.1751</v>
      </c>
      <c r="G22" s="25">
        <v>0.2765</v>
      </c>
      <c r="H22" s="25">
        <v>0.0002</v>
      </c>
      <c r="I22" s="25">
        <v>0.0722</v>
      </c>
      <c r="J22" s="25">
        <v>0.0598</v>
      </c>
      <c r="K22" s="25">
        <v>0.1379</v>
      </c>
      <c r="L22" s="25">
        <v>0.0078</v>
      </c>
      <c r="M22" s="25">
        <v>1.4408</v>
      </c>
      <c r="N22" s="25">
        <v>0.3845</v>
      </c>
      <c r="O22" s="25">
        <v>0.4359</v>
      </c>
      <c r="P22" s="26">
        <v>35.3003</v>
      </c>
      <c r="Q22" s="27">
        <f>1000*P22/4.1868</f>
        <v>8431.331804719595</v>
      </c>
      <c r="R22" s="26">
        <v>39.0934</v>
      </c>
      <c r="S22" s="27">
        <f>1000*R22/4.1868</f>
        <v>9337.298175217351</v>
      </c>
      <c r="T22" s="26">
        <v>50.0143</v>
      </c>
      <c r="U22" s="30"/>
      <c r="V22" s="28"/>
      <c r="W22" s="29"/>
      <c r="X22" s="28"/>
      <c r="Y22" s="28"/>
      <c r="Z22" s="27"/>
      <c r="AA22" s="21"/>
      <c r="AB22" s="22">
        <f t="shared" si="0"/>
        <v>100</v>
      </c>
      <c r="AC22" s="6"/>
    </row>
    <row r="23" spans="2:29" s="5" customFormat="1" ht="12.75">
      <c r="B23" s="20">
        <v>11</v>
      </c>
      <c r="C23" s="25">
        <v>91.8716</v>
      </c>
      <c r="D23" s="25">
        <v>4.1991</v>
      </c>
      <c r="E23" s="25">
        <v>1.3723</v>
      </c>
      <c r="F23" s="25">
        <v>0.1724</v>
      </c>
      <c r="G23" s="25">
        <v>0.2791</v>
      </c>
      <c r="H23" s="25">
        <v>0.006</v>
      </c>
      <c r="I23" s="25">
        <v>0.0701</v>
      </c>
      <c r="J23" s="25">
        <v>0.059</v>
      </c>
      <c r="K23" s="25">
        <v>0.1322</v>
      </c>
      <c r="L23" s="25">
        <v>0.0083</v>
      </c>
      <c r="M23" s="25">
        <v>1.4448</v>
      </c>
      <c r="N23" s="25">
        <v>0.3848</v>
      </c>
      <c r="O23" s="25">
        <v>0.7357</v>
      </c>
      <c r="P23" s="26">
        <v>35.2899</v>
      </c>
      <c r="Q23" s="27">
        <f>1000*P23/4.1868</f>
        <v>8428.84780739467</v>
      </c>
      <c r="R23" s="26">
        <v>39.0821</v>
      </c>
      <c r="S23" s="27">
        <f>1000*R23/4.1868</f>
        <v>9334.599216585459</v>
      </c>
      <c r="T23" s="26">
        <v>50.0057</v>
      </c>
      <c r="U23" s="30"/>
      <c r="V23" s="28"/>
      <c r="W23" s="29"/>
      <c r="X23" s="28"/>
      <c r="Y23" s="28"/>
      <c r="Z23" s="27"/>
      <c r="AA23" s="21"/>
      <c r="AB23" s="22">
        <f t="shared" si="0"/>
        <v>99.99969999999999</v>
      </c>
      <c r="AC23" s="6"/>
    </row>
    <row r="24" spans="2:29" s="5" customFormat="1" ht="12.75">
      <c r="B24" s="20">
        <v>12</v>
      </c>
      <c r="C24" s="25">
        <v>91.7677</v>
      </c>
      <c r="D24" s="25">
        <v>4.2348</v>
      </c>
      <c r="E24" s="25">
        <v>1.402</v>
      </c>
      <c r="F24" s="25">
        <v>0.1794</v>
      </c>
      <c r="G24" s="25">
        <v>0.2887</v>
      </c>
      <c r="H24" s="25">
        <v>0.0003</v>
      </c>
      <c r="I24" s="25">
        <v>0.0741</v>
      </c>
      <c r="J24" s="25">
        <v>0.0636</v>
      </c>
      <c r="K24" s="25">
        <v>0.1569</v>
      </c>
      <c r="L24" s="25">
        <v>0.0067</v>
      </c>
      <c r="M24" s="25">
        <v>1.4348</v>
      </c>
      <c r="N24" s="25">
        <v>0.3909</v>
      </c>
      <c r="O24" s="25">
        <v>0.7374</v>
      </c>
      <c r="P24" s="26">
        <v>35.3642</v>
      </c>
      <c r="Q24" s="27">
        <f>1000*P24/4.1868</f>
        <v>8446.594057514092</v>
      </c>
      <c r="R24" s="26">
        <v>39.1618</v>
      </c>
      <c r="S24" s="27">
        <f>1000*R24/4.1868</f>
        <v>9353.635234546671</v>
      </c>
      <c r="T24" s="26">
        <v>50.0516</v>
      </c>
      <c r="U24" s="28"/>
      <c r="V24" s="28"/>
      <c r="W24" s="29"/>
      <c r="X24" s="28"/>
      <c r="Y24" s="28"/>
      <c r="Z24" s="27">
        <v>2</v>
      </c>
      <c r="AA24" s="21"/>
      <c r="AB24" s="22">
        <f t="shared" si="0"/>
        <v>99.99989999999998</v>
      </c>
      <c r="AC24" s="6"/>
    </row>
    <row r="25" spans="2:29" s="5" customFormat="1" ht="12.75">
      <c r="B25" s="20">
        <v>13</v>
      </c>
      <c r="C25" s="25">
        <v>91.7967</v>
      </c>
      <c r="D25" s="25">
        <v>4.2307</v>
      </c>
      <c r="E25" s="25">
        <v>1.4023</v>
      </c>
      <c r="F25" s="25">
        <v>0.1769</v>
      </c>
      <c r="G25" s="25">
        <v>0.2888</v>
      </c>
      <c r="H25" s="25">
        <v>0.0003</v>
      </c>
      <c r="I25" s="25">
        <v>0.0743</v>
      </c>
      <c r="J25" s="25">
        <v>0.0635</v>
      </c>
      <c r="K25" s="25">
        <v>0.1359</v>
      </c>
      <c r="L25" s="25">
        <v>0.0074</v>
      </c>
      <c r="M25" s="25">
        <v>1.434</v>
      </c>
      <c r="N25" s="25">
        <v>0.3892</v>
      </c>
      <c r="O25" s="25">
        <v>0.7367</v>
      </c>
      <c r="P25" s="26">
        <v>35.3349</v>
      </c>
      <c r="Q25" s="27">
        <f>1000*P25/4.1868</f>
        <v>8439.595872742906</v>
      </c>
      <c r="R25" s="26">
        <v>39.1305</v>
      </c>
      <c r="S25" s="27">
        <f>1000*R25/4.1868</f>
        <v>9346.159357982231</v>
      </c>
      <c r="T25" s="26">
        <v>50.0352</v>
      </c>
      <c r="U25" s="28"/>
      <c r="V25" s="28"/>
      <c r="W25" s="29"/>
      <c r="X25" s="28">
        <v>0.003</v>
      </c>
      <c r="Y25" s="28">
        <v>0.0002</v>
      </c>
      <c r="Z25" s="27">
        <v>3</v>
      </c>
      <c r="AA25" s="21"/>
      <c r="AB25" s="22">
        <f t="shared" si="0"/>
        <v>100</v>
      </c>
      <c r="AC25" s="6"/>
    </row>
    <row r="26" spans="2:29" s="5" customFormat="1" ht="12.75">
      <c r="B26" s="33">
        <v>14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  <c r="S26" s="36"/>
      <c r="T26" s="36"/>
      <c r="U26" s="37"/>
      <c r="V26" s="39"/>
      <c r="W26" s="40"/>
      <c r="X26" s="39"/>
      <c r="Y26" s="39"/>
      <c r="Z26" s="35"/>
      <c r="AA26" s="21"/>
      <c r="AB26" s="22">
        <f t="shared" si="0"/>
        <v>0</v>
      </c>
      <c r="AC26" s="6"/>
    </row>
    <row r="27" spans="2:29" s="5" customFormat="1" ht="12.75">
      <c r="B27" s="33">
        <v>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  <c r="S27" s="36"/>
      <c r="T27" s="36"/>
      <c r="U27" s="39"/>
      <c r="V27" s="39"/>
      <c r="W27" s="40"/>
      <c r="X27" s="39"/>
      <c r="Y27" s="39"/>
      <c r="Z27" s="35"/>
      <c r="AA27" s="21"/>
      <c r="AB27" s="22">
        <f t="shared" si="0"/>
        <v>0</v>
      </c>
      <c r="AC27" s="6" t="str">
        <f>IF(AB27=100,"ОК"," ")</f>
        <v> </v>
      </c>
    </row>
    <row r="28" spans="2:29" s="5" customFormat="1" ht="12.75">
      <c r="B28" s="7">
        <v>16</v>
      </c>
      <c r="C28" s="25">
        <v>91.6626</v>
      </c>
      <c r="D28" s="25">
        <v>4.2894</v>
      </c>
      <c r="E28" s="25">
        <v>1.4457</v>
      </c>
      <c r="F28" s="25">
        <v>0.1814</v>
      </c>
      <c r="G28" s="25">
        <v>0.299</v>
      </c>
      <c r="H28" s="25">
        <v>0.0008</v>
      </c>
      <c r="I28" s="25">
        <v>0.0791</v>
      </c>
      <c r="J28" s="25">
        <v>0.0685</v>
      </c>
      <c r="K28" s="25">
        <v>0.1436</v>
      </c>
      <c r="L28" s="25">
        <v>0.0081</v>
      </c>
      <c r="M28" s="25">
        <v>1.425</v>
      </c>
      <c r="N28" s="25">
        <v>0.3967</v>
      </c>
      <c r="O28" s="25">
        <v>0.7383</v>
      </c>
      <c r="P28" s="26">
        <v>35.4029</v>
      </c>
      <c r="Q28" s="27">
        <f>1000*P28/4.1868</f>
        <v>8455.837393713577</v>
      </c>
      <c r="R28" s="26">
        <v>39.1859</v>
      </c>
      <c r="S28" s="27">
        <f>1000*R28/4.1868</f>
        <v>9359.391420655393</v>
      </c>
      <c r="T28" s="26">
        <v>50.0507</v>
      </c>
      <c r="U28" s="28"/>
      <c r="V28" s="28"/>
      <c r="W28" s="31"/>
      <c r="X28" s="28"/>
      <c r="Y28" s="28"/>
      <c r="Z28" s="27">
        <v>1</v>
      </c>
      <c r="AA28" s="21"/>
      <c r="AB28" s="22">
        <f>SUM(C28:N28)</f>
        <v>99.9999</v>
      </c>
      <c r="AC28" s="6" t="str">
        <f>IF(AB28=100,"ОК"," ")</f>
        <v> </v>
      </c>
    </row>
    <row r="29" spans="2:29" s="5" customFormat="1" ht="12.75">
      <c r="B29" s="7">
        <v>17</v>
      </c>
      <c r="C29" s="25">
        <v>91.6129</v>
      </c>
      <c r="D29" s="25">
        <v>4.3145</v>
      </c>
      <c r="E29" s="25">
        <v>1.4685</v>
      </c>
      <c r="F29" s="25">
        <v>0.1788</v>
      </c>
      <c r="G29" s="25">
        <v>0.2999</v>
      </c>
      <c r="H29" s="25">
        <v>0.0002</v>
      </c>
      <c r="I29" s="25">
        <v>0.0804</v>
      </c>
      <c r="J29" s="25">
        <v>0.07</v>
      </c>
      <c r="K29" s="25">
        <v>0.1363</v>
      </c>
      <c r="L29" s="25">
        <v>0.0082</v>
      </c>
      <c r="M29" s="25">
        <v>1.4307</v>
      </c>
      <c r="N29" s="25">
        <v>0.3995</v>
      </c>
      <c r="O29" s="25">
        <v>0.7386</v>
      </c>
      <c r="P29" s="26">
        <v>35.41</v>
      </c>
      <c r="Q29" s="27">
        <f>1000*P29/4.1868</f>
        <v>8457.533199579631</v>
      </c>
      <c r="R29" s="26">
        <v>39.1933</v>
      </c>
      <c r="S29" s="27">
        <f>1000*R29/4.1868</f>
        <v>9361.158880290437</v>
      </c>
      <c r="T29" s="26">
        <v>50.0506</v>
      </c>
      <c r="U29" s="28"/>
      <c r="V29" s="28"/>
      <c r="W29" s="31"/>
      <c r="X29" s="28"/>
      <c r="Y29" s="28"/>
      <c r="Z29" s="27"/>
      <c r="AA29" s="21"/>
      <c r="AB29" s="22">
        <f>SUM(C29:N29)</f>
        <v>99.9999</v>
      </c>
      <c r="AC29" s="6" t="str">
        <f>IF(AB29=100,"ОК"," ")</f>
        <v> </v>
      </c>
    </row>
    <row r="30" spans="2:29" s="5" customFormat="1" ht="12.75">
      <c r="B30" s="7">
        <v>18</v>
      </c>
      <c r="C30" s="25">
        <v>91.6134</v>
      </c>
      <c r="D30" s="25">
        <v>4.3242</v>
      </c>
      <c r="E30" s="25">
        <v>1.4775</v>
      </c>
      <c r="F30" s="25">
        <v>0.1819</v>
      </c>
      <c r="G30" s="25">
        <v>0.302</v>
      </c>
      <c r="H30" s="25">
        <v>0.0002</v>
      </c>
      <c r="I30" s="25">
        <v>0.0794</v>
      </c>
      <c r="J30" s="25">
        <v>0.0695</v>
      </c>
      <c r="K30" s="25">
        <v>0.1117</v>
      </c>
      <c r="L30" s="25">
        <v>0.0107</v>
      </c>
      <c r="M30" s="25">
        <v>1.4262</v>
      </c>
      <c r="N30" s="25">
        <v>0.4033</v>
      </c>
      <c r="O30" s="25">
        <v>0.7381</v>
      </c>
      <c r="P30" s="26">
        <v>35.3873</v>
      </c>
      <c r="Q30" s="27">
        <f>1000*P30/4.1868</f>
        <v>8452.111397726188</v>
      </c>
      <c r="R30" s="26">
        <v>39.169</v>
      </c>
      <c r="S30" s="27">
        <f>1000*R30/4.1868</f>
        <v>9355.354925002388</v>
      </c>
      <c r="T30" s="26">
        <v>50.0353</v>
      </c>
      <c r="U30" s="28"/>
      <c r="V30" s="28"/>
      <c r="W30" s="31"/>
      <c r="X30" s="28"/>
      <c r="Y30" s="28"/>
      <c r="Z30" s="27">
        <v>1</v>
      </c>
      <c r="AA30" s="21"/>
      <c r="AB30" s="22">
        <f>SUM(C30:N30)</f>
        <v>100.00000000000003</v>
      </c>
      <c r="AC30" s="6"/>
    </row>
    <row r="31" spans="2:29" s="5" customFormat="1" ht="12.75">
      <c r="B31" s="7">
        <v>19</v>
      </c>
      <c r="C31" s="25">
        <v>91.5692</v>
      </c>
      <c r="D31" s="25">
        <v>4.325</v>
      </c>
      <c r="E31" s="25">
        <v>1.4912</v>
      </c>
      <c r="F31" s="25">
        <v>0.1855</v>
      </c>
      <c r="G31" s="25">
        <v>0.3126</v>
      </c>
      <c r="H31" s="25">
        <v>0.0005</v>
      </c>
      <c r="I31" s="25">
        <v>0.0818</v>
      </c>
      <c r="J31" s="25">
        <v>0.0719</v>
      </c>
      <c r="K31" s="25">
        <v>0.1399</v>
      </c>
      <c r="L31" s="25">
        <v>0.0085</v>
      </c>
      <c r="M31" s="25">
        <v>1.4102</v>
      </c>
      <c r="N31" s="25">
        <v>0.4038</v>
      </c>
      <c r="O31" s="25">
        <v>0.7394</v>
      </c>
      <c r="P31" s="26">
        <v>35.4532</v>
      </c>
      <c r="Q31" s="27">
        <f>1000*P31/4.1868</f>
        <v>8467.851342313941</v>
      </c>
      <c r="R31" s="26">
        <v>39.2399</v>
      </c>
      <c r="S31" s="27">
        <f>1000*R31/4.1868</f>
        <v>9372.28909907328</v>
      </c>
      <c r="T31" s="26">
        <v>50.0826</v>
      </c>
      <c r="U31" s="28"/>
      <c r="V31" s="28"/>
      <c r="W31" s="31"/>
      <c r="X31" s="28"/>
      <c r="Y31" s="28"/>
      <c r="Z31" s="27"/>
      <c r="AA31" s="21"/>
      <c r="AB31" s="22">
        <f>SUM(C31:N31)</f>
        <v>100.00010000000002</v>
      </c>
      <c r="AC31" s="6"/>
    </row>
    <row r="32" spans="2:29" s="5" customFormat="1" ht="12.75">
      <c r="B32" s="7">
        <v>20</v>
      </c>
      <c r="C32" s="25">
        <v>91.5241</v>
      </c>
      <c r="D32" s="25">
        <v>4.34</v>
      </c>
      <c r="E32" s="25">
        <v>1.5004</v>
      </c>
      <c r="F32" s="25">
        <v>0.1896</v>
      </c>
      <c r="G32" s="25">
        <v>0.3186</v>
      </c>
      <c r="H32" s="25">
        <v>0.0006</v>
      </c>
      <c r="I32" s="25">
        <v>0.0829</v>
      </c>
      <c r="J32" s="25">
        <v>0.0725</v>
      </c>
      <c r="K32" s="25">
        <v>0.1496</v>
      </c>
      <c r="L32" s="25">
        <v>0.0087</v>
      </c>
      <c r="M32" s="25">
        <v>1.4074</v>
      </c>
      <c r="N32" s="25">
        <v>0.4057</v>
      </c>
      <c r="O32" s="25">
        <v>0.7401</v>
      </c>
      <c r="P32" s="26">
        <v>35.4846</v>
      </c>
      <c r="Q32" s="27">
        <f>1000*P32/4.1868</f>
        <v>8475.351103468043</v>
      </c>
      <c r="R32" s="26">
        <v>39.2734</v>
      </c>
      <c r="S32" s="27">
        <f>1000*R32/4.1868</f>
        <v>9380.2904366103</v>
      </c>
      <c r="T32" s="26">
        <v>50.1013</v>
      </c>
      <c r="U32" s="28"/>
      <c r="V32" s="28"/>
      <c r="W32" s="29"/>
      <c r="X32" s="28"/>
      <c r="Y32" s="28"/>
      <c r="Z32" s="27">
        <v>1</v>
      </c>
      <c r="AA32" s="21"/>
      <c r="AB32" s="22">
        <f t="shared" si="0"/>
        <v>100.00010000000002</v>
      </c>
      <c r="AC32" s="6"/>
    </row>
    <row r="33" spans="2:29" s="5" customFormat="1" ht="12.75">
      <c r="B33" s="42">
        <v>21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  <c r="S33" s="36"/>
      <c r="T33" s="36"/>
      <c r="U33" s="39"/>
      <c r="V33" s="39"/>
      <c r="W33" s="40"/>
      <c r="X33" s="39"/>
      <c r="Y33" s="34"/>
      <c r="Z33" s="35"/>
      <c r="AA33" s="21"/>
      <c r="AB33" s="22">
        <f t="shared" si="0"/>
        <v>0</v>
      </c>
      <c r="AC33" s="6"/>
    </row>
    <row r="34" spans="2:29" s="5" customFormat="1" ht="12.75">
      <c r="B34" s="42">
        <v>22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36"/>
      <c r="T34" s="36"/>
      <c r="U34" s="37"/>
      <c r="V34" s="39"/>
      <c r="W34" s="40"/>
      <c r="X34" s="39"/>
      <c r="Y34" s="39"/>
      <c r="Z34" s="35"/>
      <c r="AA34" s="21"/>
      <c r="AB34" s="22">
        <f t="shared" si="0"/>
        <v>0</v>
      </c>
      <c r="AC34" s="6"/>
    </row>
    <row r="35" spans="2:29" s="5" customFormat="1" ht="12.75">
      <c r="B35" s="7">
        <v>23</v>
      </c>
      <c r="C35" s="25">
        <v>91.4389</v>
      </c>
      <c r="D35" s="25">
        <v>4.3824</v>
      </c>
      <c r="E35" s="25">
        <v>1.5363</v>
      </c>
      <c r="F35" s="25">
        <v>0.1949</v>
      </c>
      <c r="G35" s="25">
        <v>0.3261</v>
      </c>
      <c r="H35" s="25">
        <v>0.0015</v>
      </c>
      <c r="I35" s="25">
        <v>0.0841</v>
      </c>
      <c r="J35" s="25">
        <v>0.0745</v>
      </c>
      <c r="K35" s="25">
        <v>0.1347</v>
      </c>
      <c r="L35" s="25">
        <v>0.008</v>
      </c>
      <c r="M35" s="25">
        <v>1.4077</v>
      </c>
      <c r="N35" s="25">
        <v>0.411</v>
      </c>
      <c r="O35" s="25">
        <v>0.7407</v>
      </c>
      <c r="P35" s="26">
        <v>35.5075</v>
      </c>
      <c r="Q35" s="27">
        <f>1000*P35/4.1868</f>
        <v>8480.820674500812</v>
      </c>
      <c r="R35" s="26">
        <v>39.2979</v>
      </c>
      <c r="S35" s="27">
        <f>1000*R35/4.1868</f>
        <v>9386.142161077674</v>
      </c>
      <c r="T35" s="26">
        <v>50.1118</v>
      </c>
      <c r="U35" s="30"/>
      <c r="V35" s="30"/>
      <c r="W35" s="29" t="s">
        <v>41</v>
      </c>
      <c r="X35" s="28"/>
      <c r="Y35" s="28"/>
      <c r="Z35" s="27"/>
      <c r="AA35" s="21"/>
      <c r="AB35" s="22">
        <f t="shared" si="0"/>
        <v>100.0001</v>
      </c>
      <c r="AC35" s="6"/>
    </row>
    <row r="36" spans="2:29" s="5" customFormat="1" ht="12.75">
      <c r="B36" s="7">
        <v>24</v>
      </c>
      <c r="C36" s="25">
        <v>91.4589</v>
      </c>
      <c r="D36" s="25">
        <v>4.3629</v>
      </c>
      <c r="E36" s="25">
        <v>1.5177</v>
      </c>
      <c r="F36" s="25">
        <v>0.2027</v>
      </c>
      <c r="G36" s="25">
        <v>0.3317</v>
      </c>
      <c r="H36" s="25">
        <v>0.0086</v>
      </c>
      <c r="I36" s="25">
        <v>0.0849</v>
      </c>
      <c r="J36" s="25">
        <v>0.0745</v>
      </c>
      <c r="K36" s="25">
        <v>0.1309</v>
      </c>
      <c r="L36" s="25">
        <v>0.0095</v>
      </c>
      <c r="M36" s="25">
        <v>1.4095</v>
      </c>
      <c r="N36" s="25">
        <v>0.4081</v>
      </c>
      <c r="O36" s="25">
        <v>0.7407</v>
      </c>
      <c r="P36" s="26">
        <v>35.5063</v>
      </c>
      <c r="Q36" s="27">
        <f>1000*P36/4.1868</f>
        <v>8480.534059424861</v>
      </c>
      <c r="R36" s="26">
        <v>39.2966</v>
      </c>
      <c r="S36" s="27">
        <f>1000*R36/4.1868</f>
        <v>9385.831661412058</v>
      </c>
      <c r="T36" s="26">
        <v>50.1113</v>
      </c>
      <c r="U36" s="30"/>
      <c r="V36" s="28"/>
      <c r="W36" s="29"/>
      <c r="X36" s="28"/>
      <c r="Y36" s="28"/>
      <c r="Z36" s="27"/>
      <c r="AA36" s="21"/>
      <c r="AB36" s="22">
        <f t="shared" si="0"/>
        <v>99.9999</v>
      </c>
      <c r="AC36" s="6" t="str">
        <f>IF(AB36=100,"ОК"," ")</f>
        <v> </v>
      </c>
    </row>
    <row r="37" spans="2:29" s="5" customFormat="1" ht="12.75">
      <c r="B37" s="7">
        <v>25</v>
      </c>
      <c r="C37" s="25">
        <v>91.3241</v>
      </c>
      <c r="D37" s="25">
        <v>4.4203</v>
      </c>
      <c r="E37" s="25">
        <v>1.5591</v>
      </c>
      <c r="F37" s="25">
        <v>0.1976</v>
      </c>
      <c r="G37" s="25">
        <v>0.333</v>
      </c>
      <c r="H37" s="25">
        <v>0.0032</v>
      </c>
      <c r="I37" s="25">
        <v>0.0848</v>
      </c>
      <c r="J37" s="25">
        <v>0.0744</v>
      </c>
      <c r="K37" s="25">
        <v>0.1388</v>
      </c>
      <c r="L37" s="25">
        <v>0.0144</v>
      </c>
      <c r="M37" s="25">
        <v>1.4305</v>
      </c>
      <c r="N37" s="25">
        <v>0.4198</v>
      </c>
      <c r="O37" s="25">
        <v>0.7418</v>
      </c>
      <c r="P37" s="26">
        <v>35.5318</v>
      </c>
      <c r="Q37" s="27">
        <f>1000*P37/4.1868</f>
        <v>8486.62462978886</v>
      </c>
      <c r="R37" s="26">
        <v>39.3234</v>
      </c>
      <c r="S37" s="27">
        <f>1000*R37/4.1868</f>
        <v>9392.232731441674</v>
      </c>
      <c r="T37" s="26">
        <v>50.1073</v>
      </c>
      <c r="U37" s="28"/>
      <c r="V37" s="28"/>
      <c r="W37" s="29"/>
      <c r="X37" s="28"/>
      <c r="Y37" s="28"/>
      <c r="Z37" s="27">
        <v>1</v>
      </c>
      <c r="AA37" s="21"/>
      <c r="AB37" s="22">
        <f t="shared" si="0"/>
        <v>99.99999999999999</v>
      </c>
      <c r="AC37" s="6" t="str">
        <f>IF(AB37=100,"ОК"," ")</f>
        <v>ОК</v>
      </c>
    </row>
    <row r="38" spans="2:29" s="5" customFormat="1" ht="12.75">
      <c r="B38" s="7">
        <v>26</v>
      </c>
      <c r="C38" s="25">
        <v>91.3348</v>
      </c>
      <c r="D38" s="25">
        <v>4.4115</v>
      </c>
      <c r="E38" s="25">
        <v>1.5702</v>
      </c>
      <c r="F38" s="25">
        <v>0.2017</v>
      </c>
      <c r="G38" s="25">
        <v>0.3409</v>
      </c>
      <c r="H38" s="25">
        <v>0.0053</v>
      </c>
      <c r="I38" s="25">
        <v>0.0881</v>
      </c>
      <c r="J38" s="25">
        <v>0.0785</v>
      </c>
      <c r="K38" s="25">
        <v>0.1416</v>
      </c>
      <c r="L38" s="25">
        <v>0.0091</v>
      </c>
      <c r="M38" s="25">
        <v>1.4045</v>
      </c>
      <c r="N38" s="25">
        <v>0.4137</v>
      </c>
      <c r="O38" s="25">
        <v>0.7422</v>
      </c>
      <c r="P38" s="26">
        <v>35.5706</v>
      </c>
      <c r="Q38" s="27">
        <f>1000*P38/4.1868</f>
        <v>8495.891850578008</v>
      </c>
      <c r="R38" s="26">
        <v>39.3655</v>
      </c>
      <c r="S38" s="27">
        <f>1000*R38/4.1868</f>
        <v>9402.288143689691</v>
      </c>
      <c r="T38" s="26">
        <v>50.1487</v>
      </c>
      <c r="U38" s="28"/>
      <c r="V38" s="28"/>
      <c r="W38" s="29"/>
      <c r="X38" s="28"/>
      <c r="Y38" s="28"/>
      <c r="Z38" s="27"/>
      <c r="AA38" s="21"/>
      <c r="AB38" s="22">
        <f t="shared" si="0"/>
        <v>99.99990000000003</v>
      </c>
      <c r="AC38" s="6" t="str">
        <f>IF(AB38=100,"ОК"," ")</f>
        <v> </v>
      </c>
    </row>
    <row r="39" spans="2:29" s="5" customFormat="1" ht="12.75">
      <c r="B39" s="7">
        <v>27</v>
      </c>
      <c r="C39" s="25">
        <v>91.387</v>
      </c>
      <c r="D39" s="25">
        <v>4.39</v>
      </c>
      <c r="E39" s="25">
        <v>1.5656</v>
      </c>
      <c r="F39" s="25">
        <v>0.2022</v>
      </c>
      <c r="G39" s="25">
        <v>0.3409</v>
      </c>
      <c r="H39" s="25">
        <v>0.0062</v>
      </c>
      <c r="I39" s="25">
        <v>0.0886</v>
      </c>
      <c r="J39" s="25">
        <v>0.0765</v>
      </c>
      <c r="K39" s="25">
        <v>0.135</v>
      </c>
      <c r="L39" s="25">
        <v>0.0078</v>
      </c>
      <c r="M39" s="25">
        <v>1.3841</v>
      </c>
      <c r="N39" s="25">
        <v>0.4162</v>
      </c>
      <c r="O39" s="25">
        <v>0.7417</v>
      </c>
      <c r="P39" s="26">
        <v>35.5601</v>
      </c>
      <c r="Q39" s="27">
        <f>1000*P39/4.1868</f>
        <v>8493.383968663418</v>
      </c>
      <c r="R39" s="26">
        <v>39.3545</v>
      </c>
      <c r="S39" s="27">
        <f>1000*R39/4.1868</f>
        <v>9399.660838826789</v>
      </c>
      <c r="T39" s="26">
        <v>50.1504</v>
      </c>
      <c r="U39" s="28"/>
      <c r="V39" s="28"/>
      <c r="W39" s="29"/>
      <c r="X39" s="31"/>
      <c r="Y39" s="31"/>
      <c r="Z39" s="47"/>
      <c r="AA39" s="21"/>
      <c r="AB39" s="22">
        <f t="shared" si="0"/>
        <v>100.00010000000003</v>
      </c>
      <c r="AC39" s="6" t="str">
        <f>IF(AB39=100,"ОК"," ")</f>
        <v> </v>
      </c>
    </row>
    <row r="40" spans="2:29" s="5" customFormat="1" ht="12.75">
      <c r="B40" s="42">
        <v>28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6"/>
      <c r="Q40" s="36"/>
      <c r="R40" s="36"/>
      <c r="S40" s="36"/>
      <c r="T40" s="36"/>
      <c r="U40" s="39"/>
      <c r="V40" s="39"/>
      <c r="W40" s="40"/>
      <c r="X40" s="43"/>
      <c r="Y40" s="43"/>
      <c r="Z40" s="35"/>
      <c r="AA40" s="21"/>
      <c r="AB40" s="22">
        <f t="shared" si="0"/>
        <v>0</v>
      </c>
      <c r="AC40" s="6"/>
    </row>
    <row r="41" spans="2:29" s="5" customFormat="1" ht="12.75">
      <c r="B41" s="42">
        <v>29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6"/>
      <c r="U41" s="39"/>
      <c r="V41" s="39"/>
      <c r="W41" s="38"/>
      <c r="X41" s="43"/>
      <c r="Y41" s="43"/>
      <c r="Z41" s="35"/>
      <c r="AA41" s="21"/>
      <c r="AB41" s="22">
        <f t="shared" si="0"/>
        <v>0</v>
      </c>
      <c r="AC41" s="6"/>
    </row>
    <row r="42" spans="2:29" s="5" customFormat="1" ht="12.75">
      <c r="B42" s="32">
        <v>30</v>
      </c>
      <c r="C42" s="25">
        <v>93.1981</v>
      </c>
      <c r="D42" s="25">
        <v>2.9054</v>
      </c>
      <c r="E42" s="25">
        <v>0.7386</v>
      </c>
      <c r="F42" s="25">
        <v>0.1894</v>
      </c>
      <c r="G42" s="25">
        <v>0.189</v>
      </c>
      <c r="H42" s="25">
        <v>0.0026</v>
      </c>
      <c r="I42" s="25">
        <v>0.092</v>
      </c>
      <c r="J42" s="25">
        <v>0.0526</v>
      </c>
      <c r="K42" s="25">
        <v>0.3302</v>
      </c>
      <c r="L42" s="25">
        <v>0.0103</v>
      </c>
      <c r="M42" s="25">
        <v>2.1403</v>
      </c>
      <c r="N42" s="25">
        <v>0.1516</v>
      </c>
      <c r="O42" s="25">
        <v>0.7262</v>
      </c>
      <c r="P42" s="26">
        <v>34.6741</v>
      </c>
      <c r="Q42" s="27">
        <f>1000*P42/4.1868</f>
        <v>8281.766504251458</v>
      </c>
      <c r="R42" s="26">
        <v>38.3994</v>
      </c>
      <c r="S42" s="27">
        <f>1000*R42/4.1868</f>
        <v>9171.539122957869</v>
      </c>
      <c r="T42" s="26">
        <v>49.4522</v>
      </c>
      <c r="U42" s="30">
        <v>-8.4</v>
      </c>
      <c r="V42" s="30">
        <v>-1.2</v>
      </c>
      <c r="W42" s="29"/>
      <c r="X42" s="31"/>
      <c r="Y42" s="31"/>
      <c r="Z42" s="47"/>
      <c r="AA42" s="21"/>
      <c r="AB42" s="22">
        <f t="shared" si="0"/>
        <v>100.0001</v>
      </c>
      <c r="AC42" s="6" t="str">
        <f>IF(AB42=100,"ОК"," ")</f>
        <v> </v>
      </c>
    </row>
    <row r="43" spans="2:29" s="5" customFormat="1" ht="12" customHeight="1">
      <c r="B43" s="32">
        <v>31</v>
      </c>
      <c r="C43" s="25">
        <v>93.0553</v>
      </c>
      <c r="D43" s="25">
        <v>3.0355</v>
      </c>
      <c r="E43" s="25">
        <v>0.7458</v>
      </c>
      <c r="F43" s="25">
        <v>0.1981</v>
      </c>
      <c r="G43" s="25">
        <v>0.1892</v>
      </c>
      <c r="H43" s="25">
        <v>24</v>
      </c>
      <c r="I43" s="25">
        <v>0.0891</v>
      </c>
      <c r="J43" s="25">
        <v>0.0472</v>
      </c>
      <c r="K43" s="25">
        <v>0.1806</v>
      </c>
      <c r="L43" s="25">
        <v>0.0105</v>
      </c>
      <c r="M43" s="25">
        <v>2.3006</v>
      </c>
      <c r="N43" s="25">
        <v>0.1456</v>
      </c>
      <c r="O43" s="25">
        <v>0.7234</v>
      </c>
      <c r="P43" s="26">
        <v>34.465</v>
      </c>
      <c r="Q43" s="27">
        <f>1000*P43/4.1868</f>
        <v>8231.823827266648</v>
      </c>
      <c r="R43" s="26">
        <v>38.1733</v>
      </c>
      <c r="S43" s="27">
        <f>1000*R43/4.1868</f>
        <v>9117.53606573039</v>
      </c>
      <c r="T43" s="26">
        <v>49.2581</v>
      </c>
      <c r="U43" s="30">
        <v>-8.7</v>
      </c>
      <c r="V43" s="30">
        <v>-1.4</v>
      </c>
      <c r="W43" s="31"/>
      <c r="X43" s="31"/>
      <c r="Y43" s="31"/>
      <c r="Z43" s="47"/>
      <c r="AA43" s="21"/>
      <c r="AB43" s="22">
        <f t="shared" si="0"/>
        <v>123.9975</v>
      </c>
      <c r="AC43" s="6" t="str">
        <f>IF(AB43=100,"ОК"," ")</f>
        <v> </v>
      </c>
    </row>
    <row r="44" spans="2:30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44"/>
      <c r="Z44" s="48">
        <f>SUM(Z13:Z43)</f>
        <v>40</v>
      </c>
      <c r="AA44" s="1"/>
      <c r="AB44" s="23"/>
      <c r="AC44" s="3"/>
      <c r="AD44"/>
    </row>
    <row r="45" spans="2:28" ht="12.75">
      <c r="B45" s="1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18"/>
      <c r="Z45" s="1"/>
      <c r="AA45" s="1"/>
      <c r="AB45" s="1"/>
    </row>
    <row r="46" spans="2:28" ht="12.75">
      <c r="B46" s="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  <c r="Y46" s="18"/>
      <c r="Z46" s="1"/>
      <c r="AA46" s="1"/>
      <c r="AB46" s="1"/>
    </row>
    <row r="47" spans="2:28" ht="12.75">
      <c r="B47" s="1"/>
      <c r="C47" s="17" t="s">
        <v>49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"/>
      <c r="V47" s="1"/>
      <c r="W47" s="1"/>
      <c r="X47" s="1"/>
      <c r="Y47" s="1"/>
      <c r="Z47" s="1"/>
      <c r="AA47" s="1"/>
      <c r="AB47" s="1"/>
    </row>
    <row r="48" spans="2:28" ht="12.75">
      <c r="B48" s="1"/>
      <c r="C48" s="1" t="s">
        <v>35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 t="s">
        <v>1</v>
      </c>
      <c r="P48" s="1"/>
      <c r="Q48" s="1"/>
      <c r="R48" s="2" t="s">
        <v>2</v>
      </c>
      <c r="S48" s="1"/>
      <c r="T48" s="1"/>
      <c r="U48" s="2"/>
      <c r="V48" s="2"/>
      <c r="W48" s="1"/>
      <c r="X48" s="1"/>
      <c r="Y48" s="1"/>
      <c r="Z48" s="1"/>
      <c r="AA48" s="1"/>
      <c r="AB48" s="1"/>
    </row>
    <row r="49" spans="2:28" ht="12.75">
      <c r="B49" s="1"/>
      <c r="C49" s="17" t="s">
        <v>50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45"/>
      <c r="P49" s="17"/>
      <c r="Q49" s="17"/>
      <c r="R49" s="46"/>
      <c r="S49" s="17"/>
      <c r="T49" s="17"/>
      <c r="U49" s="2"/>
      <c r="V49" s="2"/>
      <c r="W49" s="1"/>
      <c r="X49" s="1"/>
      <c r="Y49" s="1"/>
      <c r="Z49" s="1"/>
      <c r="AA49" s="1"/>
      <c r="AB49" s="1"/>
    </row>
    <row r="50" spans="2:2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 t="s">
        <v>1</v>
      </c>
      <c r="P50" s="1"/>
      <c r="Q50" s="1"/>
      <c r="R50" s="2" t="s">
        <v>2</v>
      </c>
      <c r="S50" s="1"/>
      <c r="T50" s="1"/>
      <c r="U50" s="2"/>
      <c r="V50" s="2"/>
      <c r="W50" s="1"/>
      <c r="X50" s="1"/>
      <c r="Y50" s="1"/>
      <c r="Z50" s="1"/>
      <c r="AA50" s="1"/>
      <c r="AB50" s="1"/>
    </row>
    <row r="51" spans="2:28" ht="18" customHeight="1">
      <c r="B51" s="1"/>
      <c r="C51" s="17" t="s">
        <v>51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"/>
      <c r="V51" s="1"/>
      <c r="W51" s="1"/>
      <c r="X51" s="1"/>
      <c r="Y51" s="1"/>
      <c r="Z51" s="1"/>
      <c r="AA51" s="1"/>
      <c r="AB51" s="1"/>
    </row>
    <row r="52" spans="2:28" ht="12.75">
      <c r="B52" s="1"/>
      <c r="C52" s="1" t="s">
        <v>36</v>
      </c>
      <c r="D52" s="1"/>
      <c r="E52" s="1"/>
      <c r="F52" s="1"/>
      <c r="G52" s="1"/>
      <c r="H52" s="1"/>
      <c r="I52" s="1"/>
      <c r="J52" s="1"/>
      <c r="K52" s="1"/>
      <c r="L52" s="2" t="s">
        <v>0</v>
      </c>
      <c r="M52" s="1"/>
      <c r="N52" s="1"/>
      <c r="O52" s="2" t="s">
        <v>1</v>
      </c>
      <c r="P52" s="1"/>
      <c r="Q52" s="1"/>
      <c r="R52" s="2" t="s">
        <v>2</v>
      </c>
      <c r="S52" s="1"/>
      <c r="T52" s="1"/>
      <c r="U52" s="2"/>
      <c r="V52" s="2"/>
      <c r="W52" s="1"/>
      <c r="X52" s="1"/>
      <c r="Y52" s="1"/>
      <c r="Z52" s="1"/>
      <c r="AA52" s="1"/>
      <c r="AB52" s="1"/>
    </row>
    <row r="54" spans="3:26" ht="12.7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sheetProtection/>
  <mergeCells count="33">
    <mergeCell ref="G10:G12"/>
    <mergeCell ref="T10:T12"/>
    <mergeCell ref="O10:O12"/>
    <mergeCell ref="S10:S12"/>
    <mergeCell ref="Q10:Q12"/>
    <mergeCell ref="H10:H12"/>
    <mergeCell ref="C45:X45"/>
    <mergeCell ref="M10:M12"/>
    <mergeCell ref="R10:R12"/>
    <mergeCell ref="B44:X44"/>
    <mergeCell ref="U9:U12"/>
    <mergeCell ref="V9:V12"/>
    <mergeCell ref="B9:B12"/>
    <mergeCell ref="P10:P12"/>
    <mergeCell ref="E10:E12"/>
    <mergeCell ref="F10:F12"/>
    <mergeCell ref="W2:Z2"/>
    <mergeCell ref="B7:Z7"/>
    <mergeCell ref="B8:Z8"/>
    <mergeCell ref="D10:D12"/>
    <mergeCell ref="C10:C12"/>
    <mergeCell ref="L10:L12"/>
    <mergeCell ref="N10:N12"/>
    <mergeCell ref="C9:N9"/>
    <mergeCell ref="O9:T9"/>
    <mergeCell ref="W9:W12"/>
    <mergeCell ref="C6:AB6"/>
    <mergeCell ref="X9:X12"/>
    <mergeCell ref="Z9:Z12"/>
    <mergeCell ref="I10:I12"/>
    <mergeCell ref="K10:K12"/>
    <mergeCell ref="J10:J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2016-04-27T09:01:49Z</cp:lastPrinted>
  <dcterms:created xsi:type="dcterms:W3CDTF">2010-01-29T08:37:16Z</dcterms:created>
  <dcterms:modified xsi:type="dcterms:W3CDTF">2016-06-01T05:16:40Z</dcterms:modified>
  <cp:category/>
  <cp:version/>
  <cp:contentType/>
  <cp:contentStatus/>
</cp:coreProperties>
</file>