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 город" sheetId="2" r:id="rId2"/>
    <sheet name="Додаток обл. " sheetId="3" r:id="rId3"/>
  </sheets>
  <definedNames>
    <definedName name="_Hlk21234135" localSheetId="1">'Додаток город'!$C$17</definedName>
    <definedName name="_Hlk21234135" localSheetId="0">'Паспорт'!$C$18</definedName>
    <definedName name="OLE_LINK2" localSheetId="1">'Додаток город'!#REF!</definedName>
    <definedName name="OLE_LINK2" localSheetId="0">'Паспорт'!$Y$13</definedName>
    <definedName name="OLE_LINK3" localSheetId="1">'Додаток город'!#REF!</definedName>
    <definedName name="OLE_LINK3" localSheetId="0">'Паспорт'!#REF!</definedName>
    <definedName name="OLE_LINK5" localSheetId="1">'Додаток город'!#REF!</definedName>
    <definedName name="OLE_LINK5" localSheetId="0">'Паспорт'!#REF!</definedName>
    <definedName name="_xlnm.Print_Area" localSheetId="1">'Додаток город'!$A$1:$G$54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<sst xmlns="http://schemas.openxmlformats.org/spreadsheetml/2006/main" count="110" uniqueCount="75">
  <si>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</si>
  <si>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</si>
  <si>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</si>
  <si>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</si>
  <si>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</si>
  <si>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</si>
  <si>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</si>
  <si>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</si>
  <si>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</si>
  <si>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</si>
  <si>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</si>
  <si>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</si>
  <si>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</si>
  <si>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</si>
  <si>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</si>
  <si>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</si>
  <si>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</si>
  <si>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</si>
  <si>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</si>
  <si>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</si>
  <si>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</si>
  <si>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</si>
  <si>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</si>
  <si>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</si>
  <si>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</si>
  <si>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</si>
  <si>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</si>
  <si>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</si>
  <si>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</si>
  <si>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</si>
  <si>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</si>
  <si>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</si>
  <si>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</si>
  <si>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</si>
  <si>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</si>
  <si>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</si>
  <si>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</si>
  <si>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</si>
  <si>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</si>
  <si>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</si>
  <si>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</si>
  <si>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</si>
  <si>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</si>
  <si>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 xml:space="preserve">Дніпропетровський ПМ Запорізького ЛВУМГ </t>
  </si>
  <si>
    <t>М.В.Коломоєць</t>
  </si>
  <si>
    <t>ГРС №9а м. Дніпропетровськ</t>
  </si>
  <si>
    <t xml:space="preserve">          переданого Запорізьким ЛВУМГ  та прийнятого ПАТ "Дніпрогаз" по ГРС №9а м. Дніпропетровськ, </t>
  </si>
  <si>
    <t xml:space="preserve"> з газопроводу   Перещепино-Дніпропетровськ  за період з   01.04.2016   по   30.04.2016 </t>
  </si>
  <si>
    <t>Дереновський О.Б.</t>
  </si>
  <si>
    <t xml:space="preserve">  прізвище</t>
  </si>
  <si>
    <t>Начальник служби ГВ та М</t>
  </si>
  <si>
    <t xml:space="preserve">Краснопільський п/м Запорізьке ЛВУМГ </t>
  </si>
  <si>
    <t>Свідоцтво про атестацію № ПЧ 07-0/1548-2015 дійсне до  10.06.2018р.</t>
  </si>
  <si>
    <t>Теплота згоряння ниижа,      (за поточну добу та середньозважене значення за місяць) МДж/м3</t>
  </si>
  <si>
    <t xml:space="preserve">          переданого Запорізьким ЛВУМГ  та прийнятого ПАТ "Дніпропетровськгаз" по ГРС №2 м. Новомосковськ, </t>
  </si>
  <si>
    <t>Теплота згоряння ниижа, (за поточну добу та середньозважене значення за місяць) МДж/м3</t>
  </si>
  <si>
    <t>ГРС №2 м. Новомосковськ</t>
  </si>
  <si>
    <t>ГРС с. Губініха</t>
  </si>
  <si>
    <t>ГРС с. Спаське</t>
  </si>
  <si>
    <t>ГРС с. Мар'янівка</t>
  </si>
  <si>
    <t>ГРС с. Гвардійський</t>
  </si>
  <si>
    <t>ГРС с. Голубівка (Видвиженець)</t>
  </si>
  <si>
    <t>ГРС с. Казначеєвка</t>
  </si>
  <si>
    <t>Інженер провідний дільниці служби ГВ та М</t>
  </si>
  <si>
    <t xml:space="preserve"> переданого Запорізьким ЛВУМГ  та прийнятого ПАТ "Дніпрогаз", ПАТ " Дніпропетровськгаз"  по ГРС №9а м. Дніпропетровськ, по ГРС №2 м. Новомосковськ, </t>
  </si>
  <si>
    <t>ГРС с. Губініха, ГРС с. Спаське, ГРС с. Мар'янівка, ГРС с. Гвардійський, ГРС с. Голубівка (Видвиженець), ГРС с. Казначеєвка</t>
  </si>
  <si>
    <t xml:space="preserve"> з газопроводу   Перещепино-Дніпропетровськ  за період з   01.05.2016   по   31.05.2016 </t>
  </si>
  <si>
    <t>*</t>
  </si>
  <si>
    <t>Прилад для визначення температури точки роси вологи та вуглеводнів знаходився на технічному обслуговуванні</t>
  </si>
  <si>
    <t>Завідувач лабораторії</t>
  </si>
  <si>
    <t>відсутні</t>
  </si>
  <si>
    <r>
      <t xml:space="preserve">    з газопроводу   Перещепине-Дніпропетровськ  за період з 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01.05.2016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по</t>
    </r>
    <r>
      <rPr>
        <b/>
        <sz val="8"/>
        <rFont val="Arial"/>
        <family val="2"/>
      </rPr>
      <t xml:space="preserve">   </t>
    </r>
    <r>
      <rPr>
        <b/>
        <u val="single"/>
        <sz val="8"/>
        <rFont val="Arial"/>
        <family val="2"/>
      </rPr>
      <t xml:space="preserve">31.05.2016 </t>
    </r>
    <r>
      <rPr>
        <u val="single"/>
        <sz val="8"/>
        <rFont val="Arial"/>
        <family val="2"/>
      </rPr>
      <t xml:space="preserve"> </t>
    </r>
  </si>
  <si>
    <r>
      <t xml:space="preserve">    з газопроводу   Перещепино-Дніпропетровськ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01.05.2016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31.05.2016 </t>
    </r>
    <r>
      <rPr>
        <u val="single"/>
        <sz val="11"/>
        <rFont val="Arial"/>
        <family val="2"/>
      </rPr>
      <t xml:space="preserve"> </t>
    </r>
  </si>
  <si>
    <t xml:space="preserve">Заступник начальника  Запорізького    ЛВУМГ  </t>
  </si>
  <si>
    <t>Чмир О.Г.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</si>
</sst>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textRotation="90" wrapText="1"/>
    </xf>
    <xf numFmtId="2" fontId="27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11" xfId="0" applyFont="1" applyBorder="1" applyAlignment="1">
      <alignment horizontal="left"/>
    </xf>
    <xf numFmtId="0" fontId="32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/>
    </xf>
    <xf numFmtId="187" fontId="32" fillId="0" borderId="10" xfId="0" applyNumberFormat="1" applyFont="1" applyBorder="1" applyAlignment="1">
      <alignment horizontal="center"/>
    </xf>
    <xf numFmtId="187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center" wrapText="1"/>
    </xf>
    <xf numFmtId="185" fontId="32" fillId="0" borderId="10" xfId="0" applyNumberFormat="1" applyFont="1" applyBorder="1" applyAlignment="1">
      <alignment horizontal="center" wrapText="1"/>
    </xf>
    <xf numFmtId="187" fontId="32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86" fontId="2" fillId="0" borderId="10" xfId="0" applyNumberFormat="1" applyFont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1">
      <selection activeCell="U29" sqref="U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2.75">
      <c r="B1" s="41" t="s">
        <v>31</v>
      </c>
      <c r="C1" s="41"/>
      <c r="D1" s="41"/>
      <c r="E1" s="41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2.75">
      <c r="B2" s="41" t="s">
        <v>32</v>
      </c>
      <c r="C2" s="41"/>
      <c r="D2" s="41"/>
      <c r="E2" s="41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2.75">
      <c r="B3" s="43" t="s">
        <v>51</v>
      </c>
      <c r="C3" s="43"/>
      <c r="D3" s="43"/>
      <c r="E3" s="41"/>
      <c r="F3" s="41"/>
      <c r="G3" s="41"/>
      <c r="H3" s="41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2.75">
      <c r="B4" s="41" t="s">
        <v>33</v>
      </c>
      <c r="C4" s="41"/>
      <c r="D4" s="41"/>
      <c r="E4" s="41"/>
      <c r="F4" s="41"/>
      <c r="G4" s="41"/>
      <c r="H4" s="41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2.75">
      <c r="B5" s="41" t="s">
        <v>52</v>
      </c>
      <c r="C5" s="41"/>
      <c r="D5" s="41"/>
      <c r="E5" s="41"/>
      <c r="F5" s="41"/>
      <c r="G5" s="41"/>
      <c r="H5" s="41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40"/>
      <c r="C6" s="129" t="s">
        <v>19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</row>
    <row r="7" spans="2:27" ht="18" customHeight="1">
      <c r="B7" s="140" t="s">
        <v>64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3"/>
      <c r="AA7" s="3"/>
    </row>
    <row r="8" spans="2:27" ht="18" customHeight="1">
      <c r="B8" s="140" t="s">
        <v>65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3"/>
      <c r="AA8" s="3"/>
    </row>
    <row r="9" spans="2:27" ht="18" customHeight="1" hidden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3"/>
      <c r="AA9" s="3"/>
    </row>
    <row r="10" spans="1:27" ht="14.25" customHeight="1">
      <c r="A10" t="s">
        <v>47</v>
      </c>
      <c r="B10" s="143" t="s">
        <v>66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</row>
    <row r="12" spans="2:29" ht="30" customHeight="1">
      <c r="B12" s="125" t="s">
        <v>27</v>
      </c>
      <c r="C12" s="135" t="s">
        <v>18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45"/>
      <c r="O12" s="135" t="s">
        <v>7</v>
      </c>
      <c r="P12" s="136"/>
      <c r="Q12" s="136"/>
      <c r="R12" s="136"/>
      <c r="S12" s="136"/>
      <c r="T12" s="136"/>
      <c r="U12" s="131" t="s">
        <v>23</v>
      </c>
      <c r="V12" s="125" t="s">
        <v>24</v>
      </c>
      <c r="W12" s="125" t="s">
        <v>36</v>
      </c>
      <c r="X12" s="125" t="s">
        <v>26</v>
      </c>
      <c r="Y12" s="125" t="s">
        <v>25</v>
      </c>
      <c r="Z12" s="3"/>
      <c r="AB12" s="6"/>
      <c r="AC12"/>
    </row>
    <row r="13" spans="2:29" ht="48.75" customHeight="1">
      <c r="B13" s="126"/>
      <c r="C13" s="128" t="s">
        <v>3</v>
      </c>
      <c r="D13" s="134" t="s">
        <v>4</v>
      </c>
      <c r="E13" s="134" t="s">
        <v>5</v>
      </c>
      <c r="F13" s="134" t="s">
        <v>6</v>
      </c>
      <c r="G13" s="134" t="s">
        <v>9</v>
      </c>
      <c r="H13" s="134" t="s">
        <v>10</v>
      </c>
      <c r="I13" s="134" t="s">
        <v>11</v>
      </c>
      <c r="J13" s="134" t="s">
        <v>12</v>
      </c>
      <c r="K13" s="134" t="s">
        <v>13</v>
      </c>
      <c r="L13" s="134" t="s">
        <v>14</v>
      </c>
      <c r="M13" s="125" t="s">
        <v>15</v>
      </c>
      <c r="N13" s="125" t="s">
        <v>16</v>
      </c>
      <c r="O13" s="125" t="s">
        <v>8</v>
      </c>
      <c r="P13" s="125" t="s">
        <v>20</v>
      </c>
      <c r="Q13" s="125" t="s">
        <v>34</v>
      </c>
      <c r="R13" s="125" t="s">
        <v>21</v>
      </c>
      <c r="S13" s="125" t="s">
        <v>35</v>
      </c>
      <c r="T13" s="125" t="s">
        <v>22</v>
      </c>
      <c r="U13" s="132"/>
      <c r="V13" s="126"/>
      <c r="W13" s="126"/>
      <c r="X13" s="126"/>
      <c r="Y13" s="126"/>
      <c r="Z13" s="3"/>
      <c r="AB13" s="6"/>
      <c r="AC13"/>
    </row>
    <row r="14" spans="2:29" ht="15.75" customHeight="1">
      <c r="B14" s="126"/>
      <c r="C14" s="128"/>
      <c r="D14" s="134"/>
      <c r="E14" s="134"/>
      <c r="F14" s="134"/>
      <c r="G14" s="134"/>
      <c r="H14" s="134"/>
      <c r="I14" s="134"/>
      <c r="J14" s="134"/>
      <c r="K14" s="134"/>
      <c r="L14" s="134"/>
      <c r="M14" s="126"/>
      <c r="N14" s="126"/>
      <c r="O14" s="126"/>
      <c r="P14" s="126"/>
      <c r="Q14" s="126"/>
      <c r="R14" s="126"/>
      <c r="S14" s="126"/>
      <c r="T14" s="126"/>
      <c r="U14" s="132"/>
      <c r="V14" s="126"/>
      <c r="W14" s="126"/>
      <c r="X14" s="126"/>
      <c r="Y14" s="126"/>
      <c r="Z14" s="3"/>
      <c r="AB14" s="6"/>
      <c r="AC14"/>
    </row>
    <row r="15" spans="2:29" ht="30" customHeight="1">
      <c r="B15" s="142"/>
      <c r="C15" s="128"/>
      <c r="D15" s="134"/>
      <c r="E15" s="134"/>
      <c r="F15" s="134"/>
      <c r="G15" s="134"/>
      <c r="H15" s="134"/>
      <c r="I15" s="134"/>
      <c r="J15" s="134"/>
      <c r="K15" s="134"/>
      <c r="L15" s="134"/>
      <c r="M15" s="127"/>
      <c r="N15" s="127"/>
      <c r="O15" s="127"/>
      <c r="P15" s="127"/>
      <c r="Q15" s="127"/>
      <c r="R15" s="127"/>
      <c r="S15" s="127"/>
      <c r="T15" s="127"/>
      <c r="U15" s="133"/>
      <c r="V15" s="127"/>
      <c r="W15" s="127"/>
      <c r="X15" s="127"/>
      <c r="Y15" s="127"/>
      <c r="Z15" s="3"/>
      <c r="AB15" s="6"/>
      <c r="AC15"/>
    </row>
    <row r="16" spans="2:29" ht="12.75">
      <c r="B16" s="17">
        <v>1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72"/>
      <c r="S16" s="73"/>
      <c r="T16" s="72"/>
      <c r="U16" s="74"/>
      <c r="V16" s="74"/>
      <c r="W16" s="71"/>
      <c r="X16" s="71"/>
      <c r="Y16" s="75"/>
      <c r="AA16" s="4">
        <f aca="true" t="shared" si="0" ref="AA16:AA46">SUM(C16:N16)</f>
        <v>0</v>
      </c>
      <c r="AB16" s="32" t="str">
        <f>IF(AA16=100,"ОК"," ")</f>
        <v> </v>
      </c>
      <c r="AC16"/>
    </row>
    <row r="17" spans="2:29" ht="12.75">
      <c r="B17" s="17">
        <v>2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3"/>
      <c r="R17" s="72"/>
      <c r="S17" s="73"/>
      <c r="T17" s="72"/>
      <c r="U17" s="74"/>
      <c r="V17" s="74"/>
      <c r="W17" s="71"/>
      <c r="X17" s="71"/>
      <c r="Y17" s="75"/>
      <c r="AA17" s="4">
        <f t="shared" si="0"/>
        <v>0</v>
      </c>
      <c r="AB17" s="32" t="str">
        <f>IF(AA17=100,"ОК"," ")</f>
        <v> </v>
      </c>
      <c r="AC17"/>
    </row>
    <row r="18" spans="2:29" ht="12.75">
      <c r="B18" s="17">
        <v>3</v>
      </c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72"/>
      <c r="S18" s="73"/>
      <c r="T18" s="72"/>
      <c r="U18" s="74"/>
      <c r="V18" s="74"/>
      <c r="W18" s="71"/>
      <c r="X18" s="75"/>
      <c r="Y18" s="75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7">
        <v>4</v>
      </c>
      <c r="C19" s="124">
        <v>88.3429</v>
      </c>
      <c r="D19" s="91">
        <v>5.7011</v>
      </c>
      <c r="E19" s="91">
        <v>2.5488</v>
      </c>
      <c r="F19" s="91">
        <v>0.3066</v>
      </c>
      <c r="G19" s="91">
        <v>0.5812</v>
      </c>
      <c r="H19" s="91">
        <v>0.0033</v>
      </c>
      <c r="I19" s="91">
        <v>0.1308</v>
      </c>
      <c r="J19" s="91">
        <v>0.1293</v>
      </c>
      <c r="K19" s="91">
        <v>0.2066</v>
      </c>
      <c r="L19" s="91">
        <v>0.0074</v>
      </c>
      <c r="M19" s="91">
        <v>1.5019</v>
      </c>
      <c r="N19" s="91">
        <v>0.5403</v>
      </c>
      <c r="O19" s="91">
        <v>0.7733</v>
      </c>
      <c r="P19" s="92">
        <v>36.7925</v>
      </c>
      <c r="Q19" s="93">
        <v>8788</v>
      </c>
      <c r="R19" s="92">
        <v>40.6894</v>
      </c>
      <c r="S19" s="93">
        <v>9718</v>
      </c>
      <c r="T19" s="92">
        <v>50.7795</v>
      </c>
      <c r="U19" s="94"/>
      <c r="V19" s="94"/>
      <c r="W19" s="91"/>
      <c r="X19" s="91">
        <v>0.0004</v>
      </c>
      <c r="Y19" s="90">
        <v>0.0001</v>
      </c>
      <c r="AA19" s="4">
        <f t="shared" si="0"/>
        <v>100.00019999999999</v>
      </c>
      <c r="AB19" s="32" t="str">
        <f aca="true" t="shared" si="1" ref="AB19:AB46">IF(AA19=100,"ОК"," ")</f>
        <v> </v>
      </c>
      <c r="AC19"/>
    </row>
    <row r="20" spans="2:29" ht="12.75">
      <c r="B20" s="17">
        <v>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8"/>
      <c r="R20" s="77"/>
      <c r="S20" s="78"/>
      <c r="T20" s="77"/>
      <c r="U20" s="79"/>
      <c r="V20" s="79"/>
      <c r="W20" s="69"/>
      <c r="X20" s="79"/>
      <c r="Y20" s="79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80"/>
      <c r="R21" s="77"/>
      <c r="S21" s="78"/>
      <c r="T21" s="77"/>
      <c r="U21" s="79"/>
      <c r="V21" s="79"/>
      <c r="W21" s="69"/>
      <c r="X21" s="79"/>
      <c r="Y21" s="79"/>
      <c r="AA21" s="4">
        <f t="shared" si="0"/>
        <v>0</v>
      </c>
      <c r="AB21" s="32" t="str">
        <f t="shared" si="1"/>
        <v> </v>
      </c>
      <c r="AC21"/>
    </row>
    <row r="22" spans="2:29" ht="12.75">
      <c r="B22" s="17">
        <v>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8"/>
      <c r="R22" s="77"/>
      <c r="S22" s="78"/>
      <c r="T22" s="77"/>
      <c r="U22" s="79"/>
      <c r="V22" s="79"/>
      <c r="W22" s="69"/>
      <c r="X22" s="79"/>
      <c r="Y22" s="79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8"/>
      <c r="R23" s="77"/>
      <c r="S23" s="78"/>
      <c r="T23" s="77"/>
      <c r="U23" s="79"/>
      <c r="V23" s="79"/>
      <c r="W23" s="69"/>
      <c r="X23" s="79"/>
      <c r="Y23" s="79"/>
      <c r="AA23" s="4">
        <f t="shared" si="0"/>
        <v>0</v>
      </c>
      <c r="AB23" s="32" t="str">
        <f t="shared" si="1"/>
        <v> </v>
      </c>
      <c r="AC23"/>
    </row>
    <row r="24" spans="2:29" ht="15" customHeight="1">
      <c r="B24" s="17">
        <v>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80"/>
      <c r="R24" s="77"/>
      <c r="S24" s="78"/>
      <c r="T24" s="77"/>
      <c r="U24" s="79"/>
      <c r="V24" s="79"/>
      <c r="W24" s="81"/>
      <c r="X24" s="79"/>
      <c r="Y24" s="79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78"/>
      <c r="R25" s="77"/>
      <c r="S25" s="78"/>
      <c r="T25" s="77"/>
      <c r="U25" s="79"/>
      <c r="V25" s="79"/>
      <c r="W25" s="82"/>
      <c r="X25" s="83"/>
      <c r="Y25" s="79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11</v>
      </c>
      <c r="C26" s="76">
        <v>88.1679</v>
      </c>
      <c r="D26" s="76">
        <v>5.7368</v>
      </c>
      <c r="E26" s="76">
        <v>2.667</v>
      </c>
      <c r="F26" s="76">
        <v>0.3253</v>
      </c>
      <c r="G26" s="76">
        <v>0.6279</v>
      </c>
      <c r="H26" s="76">
        <v>0.0059</v>
      </c>
      <c r="I26" s="76">
        <v>0.1466</v>
      </c>
      <c r="J26" s="76">
        <v>0.1465</v>
      </c>
      <c r="K26" s="76">
        <v>0.2259</v>
      </c>
      <c r="L26" s="76">
        <v>0.0069</v>
      </c>
      <c r="M26" s="76">
        <v>1.4444</v>
      </c>
      <c r="N26" s="76">
        <v>0.4988</v>
      </c>
      <c r="O26" s="76">
        <v>0.7767</v>
      </c>
      <c r="P26" s="77">
        <v>37.01</v>
      </c>
      <c r="Q26" s="78">
        <v>8840</v>
      </c>
      <c r="R26" s="77">
        <v>40.92</v>
      </c>
      <c r="S26" s="78">
        <v>9774</v>
      </c>
      <c r="T26" s="77">
        <v>50.96</v>
      </c>
      <c r="U26" s="81">
        <v>-4.5</v>
      </c>
      <c r="V26" s="81">
        <v>-4.2</v>
      </c>
      <c r="W26" s="87" t="s">
        <v>70</v>
      </c>
      <c r="X26" s="79"/>
      <c r="Y26" s="79"/>
      <c r="AA26" s="4">
        <f t="shared" si="0"/>
        <v>99.99990000000001</v>
      </c>
      <c r="AB26" s="32" t="str">
        <f t="shared" si="1"/>
        <v> </v>
      </c>
      <c r="AC26"/>
    </row>
    <row r="27" spans="2:29" ht="12.75">
      <c r="B27" s="17">
        <v>12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80"/>
      <c r="R27" s="77"/>
      <c r="S27" s="78"/>
      <c r="T27" s="77"/>
      <c r="U27" s="79"/>
      <c r="V27" s="79"/>
      <c r="W27" s="69"/>
      <c r="X27" s="79"/>
      <c r="Y27" s="79"/>
      <c r="AA27" s="4">
        <f t="shared" si="0"/>
        <v>0</v>
      </c>
      <c r="AB27" s="32" t="str">
        <f t="shared" si="1"/>
        <v> </v>
      </c>
      <c r="AC27"/>
    </row>
    <row r="28" spans="2:29" ht="12.75">
      <c r="B28" s="17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80"/>
      <c r="R28" s="77"/>
      <c r="S28" s="78"/>
      <c r="T28" s="77"/>
      <c r="U28" s="79"/>
      <c r="V28" s="79"/>
      <c r="W28" s="81"/>
      <c r="X28" s="79"/>
      <c r="Y28" s="79"/>
      <c r="AA28" s="4">
        <f t="shared" si="0"/>
        <v>0</v>
      </c>
      <c r="AB28" s="32" t="str">
        <f t="shared" si="1"/>
        <v> </v>
      </c>
      <c r="AC28"/>
    </row>
    <row r="29" spans="2:29" ht="12.75">
      <c r="B29" s="17">
        <v>14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4"/>
      <c r="P29" s="85"/>
      <c r="Q29" s="81"/>
      <c r="R29" s="85"/>
      <c r="S29" s="81"/>
      <c r="T29" s="85"/>
      <c r="U29" s="81"/>
      <c r="V29" s="81"/>
      <c r="W29" s="81"/>
      <c r="X29" s="79"/>
      <c r="Y29" s="79"/>
      <c r="AA29" s="4">
        <f t="shared" si="0"/>
        <v>0</v>
      </c>
      <c r="AB29" s="32" t="str">
        <f t="shared" si="1"/>
        <v> </v>
      </c>
      <c r="AC29"/>
    </row>
    <row r="30" spans="2:29" ht="12.75">
      <c r="B30" s="17">
        <v>15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78"/>
      <c r="R30" s="77"/>
      <c r="S30" s="78"/>
      <c r="T30" s="77"/>
      <c r="U30" s="79"/>
      <c r="V30" s="79"/>
      <c r="W30" s="69"/>
      <c r="X30" s="79"/>
      <c r="Y30" s="76"/>
      <c r="AA30" s="4">
        <f t="shared" si="0"/>
        <v>0</v>
      </c>
      <c r="AB30" s="32" t="str">
        <f t="shared" si="1"/>
        <v> </v>
      </c>
      <c r="AC30"/>
    </row>
    <row r="31" spans="2:29" ht="12.75">
      <c r="B31" s="18">
        <v>16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/>
      <c r="R31" s="77"/>
      <c r="S31" s="78"/>
      <c r="T31" s="77"/>
      <c r="U31" s="79"/>
      <c r="V31" s="79"/>
      <c r="W31" s="86"/>
      <c r="X31" s="79"/>
      <c r="Y31" s="76"/>
      <c r="AA31" s="4">
        <f t="shared" si="0"/>
        <v>0</v>
      </c>
      <c r="AB31" s="32" t="str">
        <f t="shared" si="1"/>
        <v> </v>
      </c>
      <c r="AC31"/>
    </row>
    <row r="32" spans="2:29" ht="12.75">
      <c r="B32" s="18">
        <v>17</v>
      </c>
      <c r="C32" s="76">
        <v>88.1369</v>
      </c>
      <c r="D32" s="76">
        <v>5.6364</v>
      </c>
      <c r="E32" s="76">
        <v>2.748</v>
      </c>
      <c r="F32" s="76">
        <v>0.3308</v>
      </c>
      <c r="G32" s="76">
        <v>0.609</v>
      </c>
      <c r="H32" s="76">
        <v>0.0022</v>
      </c>
      <c r="I32" s="76">
        <v>0.1359</v>
      </c>
      <c r="J32" s="76">
        <v>0.12</v>
      </c>
      <c r="K32" s="76">
        <v>0.2315</v>
      </c>
      <c r="L32" s="76">
        <v>0.008</v>
      </c>
      <c r="M32" s="76">
        <v>1.5576</v>
      </c>
      <c r="N32" s="76">
        <v>0.4835</v>
      </c>
      <c r="O32" s="76">
        <v>0.7765</v>
      </c>
      <c r="P32" s="77">
        <v>36.94</v>
      </c>
      <c r="Q32" s="78">
        <v>8824</v>
      </c>
      <c r="R32" s="77">
        <v>40.83</v>
      </c>
      <c r="S32" s="78">
        <v>9753</v>
      </c>
      <c r="T32" s="77">
        <v>50.86</v>
      </c>
      <c r="U32" s="79" t="s">
        <v>67</v>
      </c>
      <c r="V32" s="79" t="s">
        <v>67</v>
      </c>
      <c r="W32" s="82"/>
      <c r="X32" s="79">
        <v>0.0005</v>
      </c>
      <c r="Y32" s="76">
        <v>0.0001</v>
      </c>
      <c r="AA32" s="4">
        <f t="shared" si="0"/>
        <v>99.9998</v>
      </c>
      <c r="AB32" s="32" t="str">
        <f t="shared" si="1"/>
        <v> </v>
      </c>
      <c r="AC32"/>
    </row>
    <row r="33" spans="2:29" ht="12.75">
      <c r="B33" s="18">
        <v>18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8"/>
      <c r="R33" s="77"/>
      <c r="S33" s="78"/>
      <c r="T33" s="77"/>
      <c r="U33" s="79"/>
      <c r="V33" s="79"/>
      <c r="W33" s="86"/>
      <c r="X33" s="79"/>
      <c r="Y33" s="76"/>
      <c r="AA33" s="4">
        <f t="shared" si="0"/>
        <v>0</v>
      </c>
      <c r="AB33" s="32" t="str">
        <f t="shared" si="1"/>
        <v> </v>
      </c>
      <c r="AC33"/>
    </row>
    <row r="34" spans="2:29" ht="12.75">
      <c r="B34" s="18">
        <v>19</v>
      </c>
      <c r="C34" s="76">
        <v>88.241</v>
      </c>
      <c r="D34" s="76">
        <v>5.5692</v>
      </c>
      <c r="E34" s="76">
        <v>2.699</v>
      </c>
      <c r="F34" s="76">
        <v>0.3485</v>
      </c>
      <c r="G34" s="76">
        <v>0.6379</v>
      </c>
      <c r="H34" s="76">
        <v>0.0014</v>
      </c>
      <c r="I34" s="76">
        <v>0.1341</v>
      </c>
      <c r="J34" s="76">
        <v>0.1149</v>
      </c>
      <c r="K34" s="76">
        <v>0.2359</v>
      </c>
      <c r="L34" s="76">
        <v>0.0075</v>
      </c>
      <c r="M34" s="76">
        <v>1.5445</v>
      </c>
      <c r="N34" s="76">
        <v>0.4661</v>
      </c>
      <c r="O34" s="76">
        <v>0.776</v>
      </c>
      <c r="P34" s="77">
        <v>36.9453</v>
      </c>
      <c r="Q34" s="78">
        <v>8824</v>
      </c>
      <c r="R34" s="77">
        <v>40.8356</v>
      </c>
      <c r="S34" s="78">
        <v>9753</v>
      </c>
      <c r="T34" s="77">
        <v>50.88</v>
      </c>
      <c r="U34" s="79"/>
      <c r="V34" s="79"/>
      <c r="W34" s="86"/>
      <c r="X34" s="79"/>
      <c r="Y34" s="76"/>
      <c r="AA34" s="4">
        <f t="shared" si="0"/>
        <v>100</v>
      </c>
      <c r="AB34" s="32" t="str">
        <f t="shared" si="1"/>
        <v>ОК</v>
      </c>
      <c r="AC34"/>
    </row>
    <row r="35" spans="2:29" ht="12.75">
      <c r="B35" s="18">
        <v>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8"/>
      <c r="R35" s="77"/>
      <c r="S35" s="78"/>
      <c r="T35" s="77"/>
      <c r="U35" s="79"/>
      <c r="V35" s="79"/>
      <c r="W35" s="69"/>
      <c r="X35" s="79"/>
      <c r="Y35" s="76"/>
      <c r="AA35" s="4">
        <f t="shared" si="0"/>
        <v>0</v>
      </c>
      <c r="AB35" s="32" t="str">
        <f t="shared" si="1"/>
        <v> </v>
      </c>
      <c r="AC35"/>
    </row>
    <row r="36" spans="2:29" ht="12.75">
      <c r="B36" s="18">
        <v>21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80"/>
      <c r="R36" s="77"/>
      <c r="S36" s="78"/>
      <c r="T36" s="77"/>
      <c r="U36" s="79"/>
      <c r="V36" s="79"/>
      <c r="W36" s="69"/>
      <c r="X36" s="79"/>
      <c r="Y36" s="76"/>
      <c r="AA36" s="4">
        <f t="shared" si="0"/>
        <v>0</v>
      </c>
      <c r="AB36" s="32" t="str">
        <f t="shared" si="1"/>
        <v> </v>
      </c>
      <c r="AC36"/>
    </row>
    <row r="37" spans="2:29" ht="12.75">
      <c r="B37" s="18">
        <v>22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8"/>
      <c r="R37" s="77"/>
      <c r="S37" s="78"/>
      <c r="T37" s="77"/>
      <c r="U37" s="79"/>
      <c r="V37" s="79"/>
      <c r="W37" s="81"/>
      <c r="X37" s="79"/>
      <c r="Y37" s="76"/>
      <c r="AA37" s="4">
        <f t="shared" si="0"/>
        <v>0</v>
      </c>
      <c r="AB37" s="32" t="str">
        <f t="shared" si="1"/>
        <v> </v>
      </c>
      <c r="AC37"/>
    </row>
    <row r="38" spans="2:29" ht="12.75">
      <c r="B38" s="18">
        <v>23</v>
      </c>
      <c r="C38" s="76">
        <v>88.1369</v>
      </c>
      <c r="D38" s="76">
        <v>5.655</v>
      </c>
      <c r="E38" s="76">
        <v>2.6993</v>
      </c>
      <c r="F38" s="76">
        <v>0.3429</v>
      </c>
      <c r="G38" s="76">
        <v>0.6387</v>
      </c>
      <c r="H38" s="76">
        <v>0.0023</v>
      </c>
      <c r="I38" s="76">
        <v>0.1617</v>
      </c>
      <c r="J38" s="76">
        <v>0.163</v>
      </c>
      <c r="K38" s="76">
        <v>0.2512</v>
      </c>
      <c r="L38" s="76">
        <v>0.0068</v>
      </c>
      <c r="M38" s="76">
        <v>1.4716</v>
      </c>
      <c r="N38" s="76">
        <v>0.4705</v>
      </c>
      <c r="O38" s="76">
        <v>0.7783</v>
      </c>
      <c r="P38" s="77">
        <v>37.09</v>
      </c>
      <c r="Q38" s="78">
        <v>8858</v>
      </c>
      <c r="R38" s="77">
        <v>40.99</v>
      </c>
      <c r="S38" s="78">
        <v>9790</v>
      </c>
      <c r="T38" s="77">
        <v>50.99</v>
      </c>
      <c r="U38" s="79"/>
      <c r="V38" s="79"/>
      <c r="W38" s="69" t="s">
        <v>70</v>
      </c>
      <c r="X38" s="79"/>
      <c r="Y38" s="76"/>
      <c r="AA38" s="4">
        <f t="shared" si="0"/>
        <v>99.99989999999998</v>
      </c>
      <c r="AB38" s="32" t="str">
        <f t="shared" si="1"/>
        <v> </v>
      </c>
      <c r="AC38"/>
    </row>
    <row r="39" spans="2:29" ht="12.75">
      <c r="B39" s="18">
        <v>24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7"/>
      <c r="S39" s="78"/>
      <c r="T39" s="77"/>
      <c r="U39" s="79"/>
      <c r="V39" s="79"/>
      <c r="W39" s="82"/>
      <c r="X39" s="83"/>
      <c r="Y39" s="79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76">
        <v>88.176</v>
      </c>
      <c r="D40" s="76">
        <v>5.5648</v>
      </c>
      <c r="E40" s="76">
        <v>2.6268</v>
      </c>
      <c r="F40" s="76">
        <v>0.3542</v>
      </c>
      <c r="G40" s="76">
        <v>0.6596</v>
      </c>
      <c r="H40" s="76">
        <v>0.0033</v>
      </c>
      <c r="I40" s="76">
        <v>0.1722</v>
      </c>
      <c r="J40" s="76">
        <v>0.1744</v>
      </c>
      <c r="K40" s="76">
        <v>0.2729</v>
      </c>
      <c r="L40" s="76">
        <v>0.0066</v>
      </c>
      <c r="M40" s="76">
        <v>1.5297</v>
      </c>
      <c r="N40" s="76">
        <v>0.4595</v>
      </c>
      <c r="O40" s="76">
        <v>0.7789</v>
      </c>
      <c r="P40" s="77">
        <v>37.09</v>
      </c>
      <c r="Q40" s="78">
        <v>8858</v>
      </c>
      <c r="R40" s="77">
        <v>40.99</v>
      </c>
      <c r="S40" s="78">
        <v>9790</v>
      </c>
      <c r="T40" s="77">
        <v>50.97</v>
      </c>
      <c r="U40" s="79"/>
      <c r="V40" s="79"/>
      <c r="W40" s="86"/>
      <c r="X40" s="79"/>
      <c r="Y40" s="79"/>
      <c r="AA40" s="4">
        <f t="shared" si="0"/>
        <v>100.00000000000004</v>
      </c>
      <c r="AB40" s="32" t="str">
        <f t="shared" si="1"/>
        <v>ОК</v>
      </c>
      <c r="AC40"/>
    </row>
    <row r="41" spans="2:29" ht="12.75">
      <c r="B41" s="18">
        <v>26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80"/>
      <c r="R41" s="77"/>
      <c r="S41" s="78"/>
      <c r="T41" s="77"/>
      <c r="U41" s="79"/>
      <c r="V41" s="79"/>
      <c r="W41" s="69"/>
      <c r="X41" s="79"/>
      <c r="Y41" s="76"/>
      <c r="AA41" s="4">
        <f t="shared" si="0"/>
        <v>0</v>
      </c>
      <c r="AB41" s="32" t="str">
        <f t="shared" si="1"/>
        <v> </v>
      </c>
      <c r="AC41"/>
    </row>
    <row r="42" spans="2:29" ht="12.75">
      <c r="B42" s="18">
        <v>27</v>
      </c>
      <c r="C42" s="7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2"/>
      <c r="S42" s="73"/>
      <c r="T42" s="72"/>
      <c r="U42" s="74"/>
      <c r="V42" s="74"/>
      <c r="W42" s="87"/>
      <c r="X42" s="71"/>
      <c r="Y42" s="75"/>
      <c r="AA42" s="4">
        <f t="shared" si="0"/>
        <v>0</v>
      </c>
      <c r="AB42" s="32" t="str">
        <f t="shared" si="1"/>
        <v> </v>
      </c>
      <c r="AC42"/>
    </row>
    <row r="43" spans="2:29" ht="12.75">
      <c r="B43" s="18">
        <v>28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78"/>
      <c r="R43" s="77"/>
      <c r="S43" s="78"/>
      <c r="T43" s="77"/>
      <c r="U43" s="74"/>
      <c r="V43" s="74"/>
      <c r="W43" s="71"/>
      <c r="X43" s="71"/>
      <c r="Y43" s="75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18">
        <v>29</v>
      </c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93"/>
      <c r="R44" s="92"/>
      <c r="S44" s="93"/>
      <c r="T44" s="92"/>
      <c r="U44" s="94"/>
      <c r="V44" s="94"/>
      <c r="W44" s="91"/>
      <c r="X44" s="91"/>
      <c r="Y44" s="90"/>
      <c r="AA44" s="4">
        <f t="shared" si="0"/>
        <v>0</v>
      </c>
      <c r="AB44" s="32" t="str">
        <f t="shared" si="1"/>
        <v> </v>
      </c>
      <c r="AC44"/>
    </row>
    <row r="45" spans="2:29" ht="12.75" customHeight="1">
      <c r="B45" s="18">
        <v>30</v>
      </c>
      <c r="C45" s="90">
        <v>88.5817</v>
      </c>
      <c r="D45" s="91">
        <v>5.5224</v>
      </c>
      <c r="E45" s="91">
        <v>2.5263</v>
      </c>
      <c r="F45" s="91">
        <v>0.3174</v>
      </c>
      <c r="G45" s="91">
        <v>0.6037</v>
      </c>
      <c r="H45" s="91">
        <v>0.0023</v>
      </c>
      <c r="I45" s="91">
        <v>0.1373</v>
      </c>
      <c r="J45" s="91">
        <v>0.1393</v>
      </c>
      <c r="K45" s="91">
        <v>0.2403</v>
      </c>
      <c r="L45" s="91">
        <v>0.0066</v>
      </c>
      <c r="M45" s="91">
        <v>1.4497</v>
      </c>
      <c r="N45" s="91">
        <v>0.473</v>
      </c>
      <c r="O45" s="91">
        <v>0.7729</v>
      </c>
      <c r="P45" s="92">
        <v>36.86</v>
      </c>
      <c r="Q45" s="93">
        <v>8803</v>
      </c>
      <c r="R45" s="92">
        <v>40.74</v>
      </c>
      <c r="S45" s="93">
        <v>9731</v>
      </c>
      <c r="T45" s="77">
        <v>50.86</v>
      </c>
      <c r="U45" s="94"/>
      <c r="V45" s="94"/>
      <c r="W45" s="91"/>
      <c r="X45" s="91"/>
      <c r="Y45" s="90"/>
      <c r="AA45" s="4">
        <f t="shared" si="0"/>
        <v>100.00000000000004</v>
      </c>
      <c r="AB45" s="32" t="str">
        <f t="shared" si="1"/>
        <v>ОК</v>
      </c>
      <c r="AC45"/>
    </row>
    <row r="46" spans="2:29" ht="12.75" customHeight="1">
      <c r="B46" s="18">
        <v>31</v>
      </c>
      <c r="C46" s="75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72"/>
      <c r="S46" s="73"/>
      <c r="T46" s="72"/>
      <c r="U46" s="74"/>
      <c r="V46" s="74"/>
      <c r="W46" s="71"/>
      <c r="X46" s="71"/>
      <c r="Y46" s="75"/>
      <c r="AA46" s="4">
        <f t="shared" si="0"/>
        <v>0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68" t="s">
        <v>67</v>
      </c>
      <c r="C48" s="137" t="s">
        <v>68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AA48" s="4"/>
      <c r="AB48" s="5"/>
      <c r="AC48"/>
    </row>
    <row r="49" spans="3:4" ht="12.75">
      <c r="C49" s="1"/>
      <c r="D49" s="1"/>
    </row>
    <row r="50" spans="3:25" ht="15">
      <c r="C50" s="13" t="s">
        <v>38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48</v>
      </c>
      <c r="Q50" s="34"/>
      <c r="R50" s="34"/>
      <c r="S50" s="34"/>
      <c r="T50" s="64"/>
      <c r="U50" s="65"/>
      <c r="V50" s="65"/>
      <c r="W50" s="138">
        <v>42521</v>
      </c>
      <c r="X50" s="139"/>
      <c r="Y50" s="66"/>
    </row>
    <row r="51" spans="3:24" ht="12.75">
      <c r="C51" s="1"/>
      <c r="D51" s="1" t="s">
        <v>28</v>
      </c>
      <c r="O51" s="2"/>
      <c r="P51" s="67" t="s">
        <v>30</v>
      </c>
      <c r="Q51" s="16"/>
      <c r="T51" s="2"/>
      <c r="U51" s="2" t="s">
        <v>0</v>
      </c>
      <c r="V51" s="1"/>
      <c r="W51" s="2"/>
      <c r="X51" s="2" t="s">
        <v>17</v>
      </c>
    </row>
    <row r="52" spans="3:25" ht="18" customHeight="1">
      <c r="C52" s="13" t="s">
        <v>69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65"/>
      <c r="V52" s="65"/>
      <c r="W52" s="138">
        <v>42521</v>
      </c>
      <c r="X52" s="139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2" t="s">
        <v>0</v>
      </c>
      <c r="V53" s="1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4">
    <mergeCell ref="W12:W15"/>
    <mergeCell ref="X12:X15"/>
    <mergeCell ref="F13:F15"/>
    <mergeCell ref="K13:K15"/>
    <mergeCell ref="Q13:Q15"/>
    <mergeCell ref="I13:I15"/>
    <mergeCell ref="L13:L15"/>
    <mergeCell ref="H13:H15"/>
    <mergeCell ref="B7:Y7"/>
    <mergeCell ref="B12:B15"/>
    <mergeCell ref="B8:Y8"/>
    <mergeCell ref="B10:Y10"/>
    <mergeCell ref="B9:Y9"/>
    <mergeCell ref="C12:N12"/>
    <mergeCell ref="T13:T15"/>
    <mergeCell ref="O12:T12"/>
    <mergeCell ref="P13:P15"/>
    <mergeCell ref="E13:E15"/>
    <mergeCell ref="C48:X48"/>
    <mergeCell ref="W52:X52"/>
    <mergeCell ref="W50:X50"/>
    <mergeCell ref="V12:V15"/>
    <mergeCell ref="N13:N15"/>
    <mergeCell ref="J13:J15"/>
    <mergeCell ref="R13:R15"/>
    <mergeCell ref="S13:S15"/>
    <mergeCell ref="O13:O15"/>
    <mergeCell ref="C13:C15"/>
    <mergeCell ref="C6:AA6"/>
    <mergeCell ref="Y12:Y15"/>
    <mergeCell ref="U12:U15"/>
    <mergeCell ref="D13:D15"/>
    <mergeCell ref="G13:G15"/>
    <mergeCell ref="M13:M15"/>
  </mergeCells>
  <printOptions/>
  <pageMargins left="0.1968503937007874" right="0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workbookViewId="0" topLeftCell="A27">
      <selection activeCell="F40" sqref="F40"/>
    </sheetView>
  </sheetViews>
  <sheetFormatPr defaultColWidth="9.00390625" defaultRowHeight="12.75"/>
  <cols>
    <col min="1" max="1" width="6.25390625" style="0" customWidth="1"/>
    <col min="2" max="2" width="11.75390625" style="0" customWidth="1"/>
    <col min="3" max="3" width="18.25390625" style="0" customWidth="1"/>
    <col min="4" max="4" width="19.375" style="0" customWidth="1"/>
    <col min="5" max="5" width="20.125" style="0" customWidth="1"/>
    <col min="6" max="7" width="19.375" style="0" customWidth="1"/>
    <col min="8" max="8" width="19.375" style="6" customWidth="1"/>
    <col min="9" max="11" width="19.375" style="0" customWidth="1"/>
  </cols>
  <sheetData>
    <row r="1" spans="1:6" ht="12.75">
      <c r="A1" s="40"/>
      <c r="B1" s="41" t="s">
        <v>31</v>
      </c>
      <c r="C1" s="41"/>
      <c r="D1" s="42"/>
      <c r="E1" s="42"/>
      <c r="F1" s="42"/>
    </row>
    <row r="2" spans="1:6" ht="12.75">
      <c r="A2" s="42"/>
      <c r="B2" s="41" t="s">
        <v>32</v>
      </c>
      <c r="C2" s="41"/>
      <c r="D2" s="42"/>
      <c r="E2" s="42"/>
      <c r="F2" s="42"/>
    </row>
    <row r="3" spans="1:7" ht="12.75">
      <c r="A3" s="42"/>
      <c r="B3" s="43" t="s">
        <v>43</v>
      </c>
      <c r="C3" s="43"/>
      <c r="D3" s="3"/>
      <c r="E3" s="3"/>
      <c r="F3" s="3"/>
      <c r="G3" s="3"/>
    </row>
    <row r="4" spans="1:7" ht="12.75">
      <c r="A4" s="44"/>
      <c r="B4" s="41"/>
      <c r="C4" s="41"/>
      <c r="D4" s="3"/>
      <c r="E4" s="3"/>
      <c r="F4" s="3"/>
      <c r="G4" s="3"/>
    </row>
    <row r="5" spans="1:7" ht="15">
      <c r="A5" s="44"/>
      <c r="B5" s="44"/>
      <c r="C5" s="46" t="s">
        <v>37</v>
      </c>
      <c r="D5" s="46"/>
      <c r="E5" s="46"/>
      <c r="F5" s="46"/>
      <c r="G5" s="21"/>
    </row>
    <row r="6" spans="1:7" ht="18" customHeight="1">
      <c r="A6" s="42"/>
      <c r="B6" s="47" t="s">
        <v>46</v>
      </c>
      <c r="C6" s="48"/>
      <c r="D6" s="48"/>
      <c r="E6" s="48"/>
      <c r="F6" s="48"/>
      <c r="G6" s="23"/>
    </row>
    <row r="7" spans="1:7" ht="18" customHeight="1" hidden="1">
      <c r="A7" s="42"/>
      <c r="B7" s="140"/>
      <c r="C7" s="140"/>
      <c r="D7" s="140"/>
      <c r="E7" s="140"/>
      <c r="F7" s="22"/>
      <c r="G7" s="22"/>
    </row>
    <row r="8" spans="1:7" ht="18" customHeight="1" hidden="1">
      <c r="A8" s="42"/>
      <c r="B8" s="140"/>
      <c r="C8" s="140"/>
      <c r="D8" s="140"/>
      <c r="E8" s="140"/>
      <c r="F8" s="22"/>
      <c r="G8" s="22"/>
    </row>
    <row r="9" spans="1:7" ht="18" customHeight="1">
      <c r="A9" s="42"/>
      <c r="B9" s="49" t="s">
        <v>72</v>
      </c>
      <c r="C9" s="50"/>
      <c r="D9" s="50"/>
      <c r="E9" s="50"/>
      <c r="F9" s="50"/>
      <c r="G9" s="24"/>
    </row>
    <row r="10" spans="2:7" ht="13.5" customHeight="1">
      <c r="B10" s="19"/>
      <c r="C10" s="20"/>
      <c r="D10" s="20"/>
      <c r="E10" s="20"/>
      <c r="F10" s="24"/>
      <c r="G10" s="24"/>
    </row>
    <row r="11" spans="2:8" ht="36" customHeight="1">
      <c r="B11" s="125" t="s">
        <v>27</v>
      </c>
      <c r="C11" s="45" t="s">
        <v>41</v>
      </c>
      <c r="D11" s="149" t="s">
        <v>42</v>
      </c>
      <c r="E11" s="150" t="s">
        <v>53</v>
      </c>
      <c r="F11" s="51"/>
      <c r="G11" s="25"/>
      <c r="H11"/>
    </row>
    <row r="12" spans="2:8" ht="48.75" customHeight="1">
      <c r="B12" s="126"/>
      <c r="C12" s="128" t="s">
        <v>45</v>
      </c>
      <c r="D12" s="149"/>
      <c r="E12" s="151"/>
      <c r="F12" s="51"/>
      <c r="G12" s="25"/>
      <c r="H12"/>
    </row>
    <row r="13" spans="2:8" ht="15.75" customHeight="1">
      <c r="B13" s="126"/>
      <c r="C13" s="128"/>
      <c r="D13" s="149"/>
      <c r="E13" s="151"/>
      <c r="F13" s="51"/>
      <c r="G13" s="25"/>
      <c r="H13"/>
    </row>
    <row r="14" spans="2:8" ht="30" customHeight="1">
      <c r="B14" s="142"/>
      <c r="C14" s="128"/>
      <c r="D14" s="149"/>
      <c r="E14" s="152"/>
      <c r="F14" s="51"/>
      <c r="G14" s="25"/>
      <c r="H14"/>
    </row>
    <row r="15" spans="2:9" ht="15.75" customHeight="1">
      <c r="B15" s="17">
        <v>1</v>
      </c>
      <c r="C15">
        <v>377457.1</v>
      </c>
      <c r="D15" s="57">
        <f aca="true" t="shared" si="0" ref="D15:D45">SUM(C15:C15)</f>
        <v>377457.1</v>
      </c>
      <c r="E15" s="59">
        <v>36.9</v>
      </c>
      <c r="F15" s="52"/>
      <c r="G15" s="26"/>
      <c r="H15" s="148"/>
      <c r="I15" s="148"/>
    </row>
    <row r="16" spans="2:9" ht="15.75">
      <c r="B16" s="17">
        <v>2</v>
      </c>
      <c r="C16">
        <v>416670.3</v>
      </c>
      <c r="D16" s="57">
        <f t="shared" si="0"/>
        <v>416670.3</v>
      </c>
      <c r="E16" s="59">
        <f>IF(Паспорт!P17&gt;0,Паспорт!P17,E15)</f>
        <v>36.9</v>
      </c>
      <c r="F16" s="53"/>
      <c r="G16" s="26"/>
      <c r="H16" s="148"/>
      <c r="I16" s="148"/>
    </row>
    <row r="17" spans="2:9" ht="15.75">
      <c r="B17" s="17">
        <v>3</v>
      </c>
      <c r="C17">
        <v>433153.4</v>
      </c>
      <c r="D17" s="57">
        <f t="shared" si="0"/>
        <v>433153.4</v>
      </c>
      <c r="E17" s="59">
        <f>IF(Паспорт!P18&gt;0,Паспорт!P18,E16)</f>
        <v>36.9</v>
      </c>
      <c r="F17" s="53"/>
      <c r="G17" s="26"/>
      <c r="H17" s="148"/>
      <c r="I17" s="148"/>
    </row>
    <row r="18" spans="2:9" ht="15.75">
      <c r="B18" s="17">
        <v>4</v>
      </c>
      <c r="C18">
        <v>503024.6</v>
      </c>
      <c r="D18" s="57">
        <f t="shared" si="0"/>
        <v>503024.6</v>
      </c>
      <c r="E18" s="59">
        <f>IF(Паспорт!P19&gt;0,Паспорт!P19,E17)</f>
        <v>36.7925</v>
      </c>
      <c r="F18" s="53"/>
      <c r="G18" s="26"/>
      <c r="H18" s="148"/>
      <c r="I18" s="148"/>
    </row>
    <row r="19" spans="2:9" ht="15.75">
      <c r="B19" s="17">
        <v>5</v>
      </c>
      <c r="C19">
        <v>502451.8</v>
      </c>
      <c r="D19" s="57">
        <f t="shared" si="0"/>
        <v>502451.8</v>
      </c>
      <c r="E19" s="59">
        <f>IF(Паспорт!P20&gt;0,Паспорт!P20,E18)</f>
        <v>36.7925</v>
      </c>
      <c r="F19" s="53"/>
      <c r="G19" s="26"/>
      <c r="H19" s="148"/>
      <c r="I19" s="148"/>
    </row>
    <row r="20" spans="2:9" ht="15.75" customHeight="1">
      <c r="B20" s="17">
        <v>6</v>
      </c>
      <c r="C20">
        <v>504057.6</v>
      </c>
      <c r="D20" s="57">
        <f t="shared" si="0"/>
        <v>504057.6</v>
      </c>
      <c r="E20" s="59">
        <f>IF(Паспорт!P21&gt;0,Паспорт!P21,E19)</f>
        <v>36.7925</v>
      </c>
      <c r="F20" s="53"/>
      <c r="G20" s="26"/>
      <c r="H20" s="148"/>
      <c r="I20" s="148"/>
    </row>
    <row r="21" spans="2:9" ht="15.75">
      <c r="B21" s="17">
        <v>7</v>
      </c>
      <c r="C21">
        <v>499248</v>
      </c>
      <c r="D21" s="57">
        <f t="shared" si="0"/>
        <v>499248</v>
      </c>
      <c r="E21" s="59">
        <f>IF(Паспорт!P22&gt;0,Паспорт!P22,E20)</f>
        <v>36.7925</v>
      </c>
      <c r="F21" s="53"/>
      <c r="G21" s="26"/>
      <c r="H21" s="148"/>
      <c r="I21" s="148"/>
    </row>
    <row r="22" spans="2:9" ht="15.75">
      <c r="B22" s="17">
        <v>8</v>
      </c>
      <c r="C22">
        <v>442520.6</v>
      </c>
      <c r="D22" s="57">
        <f t="shared" si="0"/>
        <v>442520.6</v>
      </c>
      <c r="E22" s="59">
        <f>IF(Паспорт!P23&gt;0,Паспорт!P23,E21)</f>
        <v>36.7925</v>
      </c>
      <c r="F22" s="53"/>
      <c r="G22" s="26"/>
      <c r="H22" s="148"/>
      <c r="I22" s="148"/>
    </row>
    <row r="23" spans="2:8" ht="15" customHeight="1">
      <c r="B23" s="17">
        <v>9</v>
      </c>
      <c r="C23">
        <v>478964.4</v>
      </c>
      <c r="D23" s="57">
        <f t="shared" si="0"/>
        <v>478964.4</v>
      </c>
      <c r="E23" s="59">
        <f>IF(Паспорт!P24&gt;0,Паспорт!P24,E22)</f>
        <v>36.7925</v>
      </c>
      <c r="F23" s="53"/>
      <c r="G23" s="26"/>
      <c r="H23" s="31"/>
    </row>
    <row r="24" spans="2:8" ht="15.75">
      <c r="B24" s="17">
        <v>10</v>
      </c>
      <c r="C24">
        <v>573178.3</v>
      </c>
      <c r="D24" s="57">
        <f t="shared" si="0"/>
        <v>573178.3</v>
      </c>
      <c r="E24" s="59">
        <f>IF(Паспорт!P25&gt;0,Паспорт!P25,E23)</f>
        <v>36.7925</v>
      </c>
      <c r="F24" s="53"/>
      <c r="G24" s="26"/>
      <c r="H24" s="31"/>
    </row>
    <row r="25" spans="2:8" ht="15.75">
      <c r="B25" s="17">
        <v>11</v>
      </c>
      <c r="C25">
        <v>570290.1</v>
      </c>
      <c r="D25" s="57">
        <f t="shared" si="0"/>
        <v>570290.1</v>
      </c>
      <c r="E25" s="59">
        <f>IF(Паспорт!P26&gt;0,Паспорт!P26,E24)</f>
        <v>37.01</v>
      </c>
      <c r="F25" s="53"/>
      <c r="G25" s="26"/>
      <c r="H25" s="31"/>
    </row>
    <row r="26" spans="2:8" ht="15.75">
      <c r="B26" s="17">
        <v>12</v>
      </c>
      <c r="C26">
        <v>644129.7</v>
      </c>
      <c r="D26" s="57">
        <f t="shared" si="0"/>
        <v>644129.7</v>
      </c>
      <c r="E26" s="59">
        <f>IF(Паспорт!P27&gt;0,Паспорт!P27,E25)</f>
        <v>37.01</v>
      </c>
      <c r="F26" s="53"/>
      <c r="G26" s="26"/>
      <c r="H26" s="31"/>
    </row>
    <row r="27" spans="2:8" ht="15.75">
      <c r="B27" s="17">
        <v>13</v>
      </c>
      <c r="C27">
        <v>627558.9</v>
      </c>
      <c r="D27" s="57">
        <f t="shared" si="0"/>
        <v>627558.9</v>
      </c>
      <c r="E27" s="59">
        <f>IF(Паспорт!P28&gt;0,Паспорт!P28,E26)</f>
        <v>37.01</v>
      </c>
      <c r="F27" s="53"/>
      <c r="G27" s="26"/>
      <c r="H27" s="31"/>
    </row>
    <row r="28" spans="2:8" ht="15.75">
      <c r="B28" s="17">
        <v>14</v>
      </c>
      <c r="C28">
        <v>543925.8</v>
      </c>
      <c r="D28" s="57">
        <f t="shared" si="0"/>
        <v>543925.8</v>
      </c>
      <c r="E28" s="59">
        <f>IF(Паспорт!P29&gt;0,Паспорт!P29,E27)</f>
        <v>37.01</v>
      </c>
      <c r="F28" s="53"/>
      <c r="G28" s="26"/>
      <c r="H28" s="31"/>
    </row>
    <row r="29" spans="2:8" ht="15.75">
      <c r="B29" s="17">
        <v>15</v>
      </c>
      <c r="C29">
        <v>529636.1</v>
      </c>
      <c r="D29" s="57">
        <f t="shared" si="0"/>
        <v>529636.1</v>
      </c>
      <c r="E29" s="59">
        <f>IF(Паспорт!P30&gt;0,Паспорт!P30,E28)</f>
        <v>37.01</v>
      </c>
      <c r="F29" s="53"/>
      <c r="G29" s="26"/>
      <c r="H29" s="31"/>
    </row>
    <row r="30" spans="2:8" ht="15.75">
      <c r="B30" s="18">
        <v>16</v>
      </c>
      <c r="C30">
        <v>578255.1</v>
      </c>
      <c r="D30" s="57">
        <f t="shared" si="0"/>
        <v>578255.1</v>
      </c>
      <c r="E30" s="59">
        <f>IF(Паспорт!P31&gt;0,Паспорт!P31,E29)</f>
        <v>37.01</v>
      </c>
      <c r="F30" s="53"/>
      <c r="G30" s="26"/>
      <c r="H30" s="31"/>
    </row>
    <row r="31" spans="2:8" ht="15.75">
      <c r="B31" s="18">
        <v>17</v>
      </c>
      <c r="C31">
        <v>570674.1</v>
      </c>
      <c r="D31" s="57">
        <f t="shared" si="0"/>
        <v>570674.1</v>
      </c>
      <c r="E31" s="59">
        <f>IF(Паспорт!P32&gt;0,Паспорт!P32,E30)</f>
        <v>36.94</v>
      </c>
      <c r="F31" s="53"/>
      <c r="G31" s="26"/>
      <c r="H31" s="31"/>
    </row>
    <row r="32" spans="2:8" ht="15.75">
      <c r="B32" s="18">
        <v>18</v>
      </c>
      <c r="C32">
        <v>588803.3</v>
      </c>
      <c r="D32" s="57">
        <f t="shared" si="0"/>
        <v>588803.3</v>
      </c>
      <c r="E32" s="59">
        <f>IF(Паспорт!P33&gt;0,Паспорт!P33,E31)</f>
        <v>36.94</v>
      </c>
      <c r="F32" s="53"/>
      <c r="G32" s="26"/>
      <c r="H32" s="31"/>
    </row>
    <row r="33" spans="2:8" ht="15.75">
      <c r="B33" s="18">
        <v>19</v>
      </c>
      <c r="C33">
        <v>612398.4</v>
      </c>
      <c r="D33" s="57">
        <f t="shared" si="0"/>
        <v>612398.4</v>
      </c>
      <c r="E33" s="59">
        <f>IF(Паспорт!P34&gt;0,Паспорт!P34,E32)</f>
        <v>36.9453</v>
      </c>
      <c r="F33" s="53"/>
      <c r="G33" s="26"/>
      <c r="H33" s="31"/>
    </row>
    <row r="34" spans="2:8" ht="15.75">
      <c r="B34" s="18">
        <v>20</v>
      </c>
      <c r="C34">
        <v>604290.2</v>
      </c>
      <c r="D34" s="57">
        <f t="shared" si="0"/>
        <v>604290.2</v>
      </c>
      <c r="E34" s="59">
        <f>IF(Паспорт!P35&gt;0,Паспорт!P35,E33)</f>
        <v>36.9453</v>
      </c>
      <c r="F34" s="53"/>
      <c r="G34" s="26"/>
      <c r="H34" s="31"/>
    </row>
    <row r="35" spans="2:8" ht="15.75">
      <c r="B35" s="18">
        <v>21</v>
      </c>
      <c r="C35">
        <v>551594.4</v>
      </c>
      <c r="D35" s="57">
        <f t="shared" si="0"/>
        <v>551594.4</v>
      </c>
      <c r="E35" s="59">
        <f>IF(Паспорт!P36&gt;0,Паспорт!P36,E34)</f>
        <v>36.9453</v>
      </c>
      <c r="F35" s="53"/>
      <c r="G35" s="26"/>
      <c r="H35" s="31"/>
    </row>
    <row r="36" spans="2:8" ht="15.75">
      <c r="B36" s="18">
        <v>22</v>
      </c>
      <c r="C36">
        <v>590910.1</v>
      </c>
      <c r="D36" s="57">
        <f t="shared" si="0"/>
        <v>590910.1</v>
      </c>
      <c r="E36" s="59">
        <f>IF(Паспорт!P37&gt;0,Паспорт!P37,E35)</f>
        <v>36.9453</v>
      </c>
      <c r="F36" s="53"/>
      <c r="G36" s="26"/>
      <c r="H36" s="31"/>
    </row>
    <row r="37" spans="2:8" ht="15.75">
      <c r="B37" s="18">
        <v>23</v>
      </c>
      <c r="C37">
        <v>713770.9</v>
      </c>
      <c r="D37" s="57">
        <f t="shared" si="0"/>
        <v>713770.9</v>
      </c>
      <c r="E37" s="59">
        <f>IF(Паспорт!P38&gt;0,Паспорт!P38,E36)</f>
        <v>37.09</v>
      </c>
      <c r="F37" s="53"/>
      <c r="G37" s="26"/>
      <c r="H37" s="31"/>
    </row>
    <row r="38" spans="2:8" ht="15.75">
      <c r="B38" s="18">
        <v>24</v>
      </c>
      <c r="C38">
        <v>689759.6</v>
      </c>
      <c r="D38" s="57">
        <f t="shared" si="0"/>
        <v>689759.6</v>
      </c>
      <c r="E38" s="59">
        <f>IF(Паспорт!P39&gt;0,Паспорт!P39,E37)</f>
        <v>37.09</v>
      </c>
      <c r="F38" s="53"/>
      <c r="G38" s="26"/>
      <c r="H38" s="31"/>
    </row>
    <row r="39" spans="2:8" ht="15.75">
      <c r="B39" s="18">
        <v>25</v>
      </c>
      <c r="C39">
        <v>622239.4</v>
      </c>
      <c r="D39" s="57">
        <f t="shared" si="0"/>
        <v>622239.4</v>
      </c>
      <c r="E39" s="59">
        <f>IF(Паспорт!P40&gt;0,Паспорт!P40,E38)</f>
        <v>37.09</v>
      </c>
      <c r="F39" s="53"/>
      <c r="G39" s="26"/>
      <c r="H39" s="31"/>
    </row>
    <row r="40" spans="2:8" ht="15.75">
      <c r="B40" s="18">
        <v>26</v>
      </c>
      <c r="C40">
        <v>615021.7</v>
      </c>
      <c r="D40" s="57">
        <f t="shared" si="0"/>
        <v>615021.7</v>
      </c>
      <c r="E40" s="59">
        <f>IF(Паспорт!P41&gt;0,Паспорт!P41,E39)</f>
        <v>37.09</v>
      </c>
      <c r="F40" s="53"/>
      <c r="G40" s="26"/>
      <c r="H40" s="31"/>
    </row>
    <row r="41" spans="2:8" ht="15.75">
      <c r="B41" s="18">
        <v>27</v>
      </c>
      <c r="C41">
        <v>569520.3</v>
      </c>
      <c r="D41" s="57">
        <f t="shared" si="0"/>
        <v>569520.3</v>
      </c>
      <c r="E41" s="59">
        <f>IF(Паспорт!P42&gt;0,Паспорт!P42,E40)</f>
        <v>37.09</v>
      </c>
      <c r="F41" s="53"/>
      <c r="G41" s="26"/>
      <c r="H41" s="31"/>
    </row>
    <row r="42" spans="2:8" ht="15.75">
      <c r="B42" s="18">
        <v>28</v>
      </c>
      <c r="C42">
        <v>512087.9</v>
      </c>
      <c r="D42" s="57">
        <f t="shared" si="0"/>
        <v>512087.9</v>
      </c>
      <c r="E42" s="59">
        <f>IF(Паспорт!P43&gt;0,Паспорт!P43,E41)</f>
        <v>37.09</v>
      </c>
      <c r="F42" s="53"/>
      <c r="G42" s="26"/>
      <c r="H42" s="31"/>
    </row>
    <row r="43" spans="2:8" ht="12.75" customHeight="1">
      <c r="B43" s="18">
        <v>29</v>
      </c>
      <c r="C43">
        <v>513287.7</v>
      </c>
      <c r="D43" s="57">
        <f t="shared" si="0"/>
        <v>513287.7</v>
      </c>
      <c r="E43" s="59">
        <f>IF(Паспорт!P44&gt;0,Паспорт!P44,E42)</f>
        <v>37.09</v>
      </c>
      <c r="F43" s="53"/>
      <c r="G43" s="26"/>
      <c r="H43" s="31"/>
    </row>
    <row r="44" spans="2:8" ht="12.75" customHeight="1">
      <c r="B44" s="18">
        <v>30</v>
      </c>
      <c r="C44">
        <v>505656.3</v>
      </c>
      <c r="D44" s="57">
        <f t="shared" si="0"/>
        <v>505656.3</v>
      </c>
      <c r="E44" s="59">
        <f>IF(Паспорт!P45&gt;0,Паспорт!P45,E43)</f>
        <v>36.86</v>
      </c>
      <c r="F44" s="53"/>
      <c r="G44" s="26"/>
      <c r="H44" s="31"/>
    </row>
    <row r="45" spans="2:8" ht="12.75" customHeight="1">
      <c r="B45" s="18">
        <v>31</v>
      </c>
      <c r="C45">
        <v>533452.8</v>
      </c>
      <c r="D45" s="57">
        <f t="shared" si="0"/>
        <v>533452.8</v>
      </c>
      <c r="E45" s="59">
        <f>IF(Паспорт!P46&gt;0,Паспорт!P46,E44)</f>
        <v>36.86</v>
      </c>
      <c r="F45" s="53"/>
      <c r="G45" s="30"/>
      <c r="H45" s="31"/>
    </row>
    <row r="46" spans="2:9" ht="39.75" customHeight="1">
      <c r="B46" s="18" t="s">
        <v>42</v>
      </c>
      <c r="C46" s="56">
        <f>SUM(C15:C45)</f>
        <v>17017988.9</v>
      </c>
      <c r="D46" s="57">
        <f>SUM(D15:D45)</f>
        <v>17017988.9</v>
      </c>
      <c r="E46" s="58">
        <f>SUMPRODUCT(E15:E45,D15:D45)/SUM(D15:D45)</f>
        <v>36.95430512189839</v>
      </c>
      <c r="F46" s="54"/>
      <c r="G46" s="29"/>
      <c r="H46" s="147"/>
      <c r="I46" s="147"/>
    </row>
    <row r="47" spans="2:8" ht="14.25" customHeight="1" hidden="1">
      <c r="B47" s="7">
        <v>31</v>
      </c>
      <c r="C47" s="12"/>
      <c r="D47" s="8"/>
      <c r="E47" s="8"/>
      <c r="F47" s="55"/>
      <c r="G47" s="27"/>
      <c r="H47"/>
    </row>
    <row r="48" spans="3:8" ht="12.75">
      <c r="C48" s="146"/>
      <c r="D48" s="146"/>
      <c r="E48" s="146"/>
      <c r="F48" s="28"/>
      <c r="G48" s="28"/>
      <c r="H48"/>
    </row>
    <row r="49" spans="2:7" ht="12.75">
      <c r="B49" s="60" t="s">
        <v>73</v>
      </c>
      <c r="C49" s="60"/>
      <c r="D49" s="60"/>
      <c r="E49" s="61" t="s">
        <v>74</v>
      </c>
      <c r="F49" s="60"/>
      <c r="G49" s="60"/>
    </row>
    <row r="50" spans="2:7" ht="12.75">
      <c r="B50" s="1"/>
      <c r="C50" s="1" t="s">
        <v>39</v>
      </c>
      <c r="D50" s="1"/>
      <c r="E50" s="62" t="s">
        <v>49</v>
      </c>
      <c r="F50" s="63" t="s">
        <v>0</v>
      </c>
      <c r="G50" s="62" t="s">
        <v>17</v>
      </c>
    </row>
    <row r="51" spans="4:7" ht="12.75">
      <c r="D51" s="1"/>
      <c r="G51" s="2"/>
    </row>
    <row r="52" spans="2:7" ht="18" customHeight="1">
      <c r="B52" s="60" t="s">
        <v>50</v>
      </c>
      <c r="C52" s="60"/>
      <c r="D52" s="60"/>
      <c r="E52" s="61" t="s">
        <v>44</v>
      </c>
      <c r="F52" s="60"/>
      <c r="G52" s="60"/>
    </row>
    <row r="53" spans="2:7" ht="12.75">
      <c r="B53" s="1"/>
      <c r="C53" s="1" t="s">
        <v>40</v>
      </c>
      <c r="D53" s="1"/>
      <c r="E53" s="62" t="s">
        <v>49</v>
      </c>
      <c r="F53" s="62" t="s">
        <v>0</v>
      </c>
      <c r="G53" s="62" t="s">
        <v>17</v>
      </c>
    </row>
  </sheetData>
  <sheetProtection/>
  <mergeCells count="9">
    <mergeCell ref="C48:E48"/>
    <mergeCell ref="C12:C14"/>
    <mergeCell ref="B7:E7"/>
    <mergeCell ref="B8:E8"/>
    <mergeCell ref="H46:I46"/>
    <mergeCell ref="B11:B14"/>
    <mergeCell ref="H15:I22"/>
    <mergeCell ref="D11:D14"/>
    <mergeCell ref="E11:E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11.75390625" style="0" customWidth="1"/>
    <col min="5" max="5" width="11.875" style="0" customWidth="1"/>
    <col min="6" max="6" width="9.875" style="0" customWidth="1"/>
    <col min="7" max="7" width="10.375" style="95" customWidth="1"/>
    <col min="8" max="9" width="11.75390625" style="0" customWidth="1"/>
    <col min="10" max="10" width="12.375" style="0" customWidth="1"/>
    <col min="11" max="11" width="12.25390625" style="0" customWidth="1"/>
    <col min="12" max="12" width="29.25390625" style="0" customWidth="1"/>
    <col min="13" max="13" width="9.125" style="6" customWidth="1"/>
  </cols>
  <sheetData>
    <row r="1" spans="1:11" ht="12.75">
      <c r="A1" s="15"/>
      <c r="B1" s="96" t="s">
        <v>31</v>
      </c>
      <c r="C1" s="96"/>
      <c r="D1" s="96"/>
      <c r="E1" s="96"/>
      <c r="F1" s="96"/>
      <c r="G1" s="97"/>
      <c r="H1" s="96"/>
      <c r="I1" s="15"/>
      <c r="J1" s="15"/>
      <c r="K1" s="15"/>
    </row>
    <row r="2" spans="1:11" ht="12.75">
      <c r="A2" s="15"/>
      <c r="B2" s="96" t="s">
        <v>32</v>
      </c>
      <c r="C2" s="96"/>
      <c r="D2" s="96"/>
      <c r="E2" s="96"/>
      <c r="F2" s="96"/>
      <c r="G2" s="97"/>
      <c r="H2" s="96"/>
      <c r="I2" s="15"/>
      <c r="J2" s="15"/>
      <c r="K2" s="15"/>
    </row>
    <row r="3" spans="1:12" ht="12.75">
      <c r="A3" s="15"/>
      <c r="B3" s="98" t="s">
        <v>43</v>
      </c>
      <c r="C3" s="98"/>
      <c r="D3" s="98"/>
      <c r="E3" s="96"/>
      <c r="F3" s="96"/>
      <c r="G3" s="97"/>
      <c r="H3" s="96"/>
      <c r="I3" s="15"/>
      <c r="J3" s="96"/>
      <c r="K3" s="96"/>
      <c r="L3" s="3"/>
    </row>
    <row r="4" spans="1:12" ht="12.75">
      <c r="A4" s="15"/>
      <c r="B4" s="96"/>
      <c r="C4" s="96"/>
      <c r="D4" s="96"/>
      <c r="E4" s="96"/>
      <c r="F4" s="96"/>
      <c r="G4" s="97"/>
      <c r="H4" s="96"/>
      <c r="I4" s="15"/>
      <c r="J4" s="96"/>
      <c r="K4" s="96"/>
      <c r="L4" s="3"/>
    </row>
    <row r="5" spans="1:12" ht="15">
      <c r="A5" s="15"/>
      <c r="B5" s="15"/>
      <c r="C5" s="153" t="s">
        <v>37</v>
      </c>
      <c r="D5" s="153"/>
      <c r="E5" s="153"/>
      <c r="F5" s="153"/>
      <c r="G5" s="153"/>
      <c r="H5" s="153"/>
      <c r="I5" s="153"/>
      <c r="J5" s="153"/>
      <c r="K5" s="153"/>
      <c r="L5" s="21"/>
    </row>
    <row r="6" spans="1:12" ht="18" customHeight="1">
      <c r="A6" s="15"/>
      <c r="B6" s="99" t="s">
        <v>54</v>
      </c>
      <c r="C6" s="100"/>
      <c r="D6" s="100"/>
      <c r="E6" s="100"/>
      <c r="F6" s="100"/>
      <c r="G6" s="101"/>
      <c r="H6" s="100"/>
      <c r="I6" s="100"/>
      <c r="J6" s="100"/>
      <c r="K6" s="100"/>
      <c r="L6" s="23"/>
    </row>
    <row r="7" spans="1:12" ht="18" customHeight="1">
      <c r="A7" s="15"/>
      <c r="B7" s="99" t="s">
        <v>65</v>
      </c>
      <c r="C7" s="99"/>
      <c r="D7" s="99"/>
      <c r="E7" s="99"/>
      <c r="F7" s="99"/>
      <c r="G7" s="102"/>
      <c r="H7" s="99"/>
      <c r="I7" s="99"/>
      <c r="J7" s="99"/>
      <c r="K7" s="99"/>
      <c r="L7" s="22"/>
    </row>
    <row r="8" spans="1:12" ht="18" customHeight="1" hidden="1">
      <c r="A8" s="15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22"/>
    </row>
    <row r="9" spans="1:12" ht="18" customHeight="1">
      <c r="A9" s="15"/>
      <c r="B9" s="155" t="s">
        <v>71</v>
      </c>
      <c r="C9" s="155"/>
      <c r="D9" s="155"/>
      <c r="E9" s="155"/>
      <c r="F9" s="155"/>
      <c r="G9" s="155"/>
      <c r="H9" s="155"/>
      <c r="I9" s="155"/>
      <c r="J9" s="155"/>
      <c r="K9" s="155"/>
      <c r="L9" s="24"/>
    </row>
    <row r="10" spans="1:12" ht="10.5" customHeight="1">
      <c r="A10" s="15"/>
      <c r="B10" s="103"/>
      <c r="C10" s="104"/>
      <c r="D10" s="104"/>
      <c r="E10" s="104"/>
      <c r="F10" s="104"/>
      <c r="G10" s="105"/>
      <c r="H10" s="104"/>
      <c r="I10" s="104"/>
      <c r="J10" s="104"/>
      <c r="K10" s="104"/>
      <c r="L10" s="24"/>
    </row>
    <row r="11" spans="1:13" ht="30" customHeight="1">
      <c r="A11" s="15"/>
      <c r="B11" s="156" t="s">
        <v>27</v>
      </c>
      <c r="C11" s="159" t="s">
        <v>41</v>
      </c>
      <c r="D11" s="160"/>
      <c r="E11" s="160"/>
      <c r="F11" s="160"/>
      <c r="G11" s="160"/>
      <c r="H11" s="160"/>
      <c r="I11" s="160"/>
      <c r="J11" s="161" t="s">
        <v>42</v>
      </c>
      <c r="K11" s="162" t="s">
        <v>55</v>
      </c>
      <c r="L11" s="25"/>
      <c r="M11"/>
    </row>
    <row r="12" spans="1:13" ht="48.75" customHeight="1">
      <c r="A12" s="15"/>
      <c r="B12" s="157"/>
      <c r="C12" s="165" t="s">
        <v>56</v>
      </c>
      <c r="D12" s="167" t="s">
        <v>57</v>
      </c>
      <c r="E12" s="167" t="s">
        <v>58</v>
      </c>
      <c r="F12" s="167" t="s">
        <v>59</v>
      </c>
      <c r="G12" s="168" t="s">
        <v>60</v>
      </c>
      <c r="H12" s="167" t="s">
        <v>61</v>
      </c>
      <c r="I12" s="167" t="s">
        <v>62</v>
      </c>
      <c r="J12" s="161"/>
      <c r="K12" s="163"/>
      <c r="L12" s="25"/>
      <c r="M12"/>
    </row>
    <row r="13" spans="1:13" ht="15.75" customHeight="1">
      <c r="A13" s="15"/>
      <c r="B13" s="157"/>
      <c r="C13" s="165"/>
      <c r="D13" s="167"/>
      <c r="E13" s="167"/>
      <c r="F13" s="167"/>
      <c r="G13" s="168"/>
      <c r="H13" s="167"/>
      <c r="I13" s="167"/>
      <c r="J13" s="161"/>
      <c r="K13" s="163"/>
      <c r="L13" s="25"/>
      <c r="M13"/>
    </row>
    <row r="14" spans="1:13" ht="30" customHeight="1">
      <c r="A14" s="15"/>
      <c r="B14" s="158"/>
      <c r="C14" s="165"/>
      <c r="D14" s="167"/>
      <c r="E14" s="167"/>
      <c r="F14" s="167"/>
      <c r="G14" s="168"/>
      <c r="H14" s="167"/>
      <c r="I14" s="167"/>
      <c r="J14" s="161"/>
      <c r="K14" s="164"/>
      <c r="L14" s="25"/>
      <c r="M14"/>
    </row>
    <row r="15" spans="1:14" ht="15.75" customHeight="1">
      <c r="A15" s="15"/>
      <c r="B15" s="106">
        <v>1</v>
      </c>
      <c r="C15">
        <v>27874.6</v>
      </c>
      <c r="D15">
        <v>6674.8</v>
      </c>
      <c r="E15">
        <v>3906.5</v>
      </c>
      <c r="F15">
        <v>5931.9</v>
      </c>
      <c r="G15">
        <v>20746</v>
      </c>
      <c r="H15">
        <v>17590.4</v>
      </c>
      <c r="I15">
        <v>1484.8</v>
      </c>
      <c r="J15" s="107">
        <f aca="true" t="shared" si="0" ref="J15:J45">SUM(C15:I15)</f>
        <v>84209.00000000001</v>
      </c>
      <c r="K15" s="108">
        <v>36.9</v>
      </c>
      <c r="L15" s="26"/>
      <c r="M15" s="148"/>
      <c r="N15" s="148"/>
    </row>
    <row r="16" spans="1:14" ht="15.75">
      <c r="A16" s="15"/>
      <c r="B16" s="106">
        <v>2</v>
      </c>
      <c r="C16">
        <v>26277.8</v>
      </c>
      <c r="D16">
        <v>6081.3</v>
      </c>
      <c r="E16">
        <v>3780.2</v>
      </c>
      <c r="F16">
        <v>4067.2</v>
      </c>
      <c r="G16">
        <v>21070.3</v>
      </c>
      <c r="H16">
        <v>13598.6</v>
      </c>
      <c r="I16">
        <v>1121.9</v>
      </c>
      <c r="J16" s="107">
        <f t="shared" si="0"/>
        <v>75997.29999999999</v>
      </c>
      <c r="K16" s="108">
        <f>IF(Паспорт!P17&gt;0,Паспорт!P17,K15)</f>
        <v>36.9</v>
      </c>
      <c r="L16" s="26"/>
      <c r="M16" s="148"/>
      <c r="N16" s="148"/>
    </row>
    <row r="17" spans="1:14" ht="15.75">
      <c r="A17" s="15"/>
      <c r="B17" s="106">
        <v>3</v>
      </c>
      <c r="C17">
        <v>29950.9</v>
      </c>
      <c r="D17">
        <v>6375.3</v>
      </c>
      <c r="E17">
        <v>4296.3</v>
      </c>
      <c r="F17">
        <v>3410.3</v>
      </c>
      <c r="G17">
        <v>19263.2</v>
      </c>
      <c r="H17">
        <v>11989.2</v>
      </c>
      <c r="I17">
        <v>1114</v>
      </c>
      <c r="J17" s="107">
        <f t="shared" si="0"/>
        <v>76399.20000000001</v>
      </c>
      <c r="K17" s="108">
        <f>IF(Паспорт!P18&gt;0,Паспорт!P18,K16)</f>
        <v>36.9</v>
      </c>
      <c r="L17" s="26"/>
      <c r="M17" s="148"/>
      <c r="N17" s="148"/>
    </row>
    <row r="18" spans="1:14" ht="15.75">
      <c r="A18" s="15"/>
      <c r="B18" s="106">
        <v>4</v>
      </c>
      <c r="C18">
        <v>31087.6</v>
      </c>
      <c r="D18">
        <v>6486.4</v>
      </c>
      <c r="E18">
        <v>4374</v>
      </c>
      <c r="F18">
        <v>3592.3</v>
      </c>
      <c r="G18">
        <v>23413.1</v>
      </c>
      <c r="H18">
        <v>11760.3</v>
      </c>
      <c r="I18">
        <v>1257.4</v>
      </c>
      <c r="J18" s="107">
        <f t="shared" si="0"/>
        <v>81971.09999999999</v>
      </c>
      <c r="K18" s="108">
        <f>IF(Паспорт!P19&gt;0,Паспорт!P19,K17)</f>
        <v>36.7925</v>
      </c>
      <c r="L18" s="26"/>
      <c r="M18" s="148"/>
      <c r="N18" s="148"/>
    </row>
    <row r="19" spans="1:14" ht="15.75">
      <c r="A19" s="15"/>
      <c r="B19" s="106">
        <v>5</v>
      </c>
      <c r="C19">
        <v>26310.4</v>
      </c>
      <c r="D19">
        <v>5923.3</v>
      </c>
      <c r="E19">
        <v>3796.3</v>
      </c>
      <c r="F19">
        <v>1949.1</v>
      </c>
      <c r="G19">
        <v>22809.3</v>
      </c>
      <c r="H19">
        <v>9504.5</v>
      </c>
      <c r="I19">
        <v>1025.6</v>
      </c>
      <c r="J19" s="107">
        <f t="shared" si="0"/>
        <v>71318.5</v>
      </c>
      <c r="K19" s="108">
        <f>IF(Паспорт!P20&gt;0,Паспорт!P20,K18)</f>
        <v>36.7925</v>
      </c>
      <c r="L19" s="26"/>
      <c r="M19" s="148"/>
      <c r="N19" s="148"/>
    </row>
    <row r="20" spans="1:14" ht="15.75" customHeight="1">
      <c r="A20" s="15"/>
      <c r="B20" s="106">
        <v>6</v>
      </c>
      <c r="C20">
        <v>32197</v>
      </c>
      <c r="D20">
        <v>6606.5</v>
      </c>
      <c r="E20">
        <v>4289.9</v>
      </c>
      <c r="F20">
        <v>3728.3</v>
      </c>
      <c r="G20">
        <v>27257.3</v>
      </c>
      <c r="H20">
        <v>15729.9</v>
      </c>
      <c r="I20">
        <v>1375.5</v>
      </c>
      <c r="J20" s="107">
        <f t="shared" si="0"/>
        <v>91184.4</v>
      </c>
      <c r="K20" s="108">
        <f>IF(Паспорт!P21&gt;0,Паспорт!P21,K19)</f>
        <v>36.7925</v>
      </c>
      <c r="L20" s="26"/>
      <c r="M20" s="148"/>
      <c r="N20" s="148"/>
    </row>
    <row r="21" spans="1:14" ht="15.75">
      <c r="A21" s="15"/>
      <c r="B21" s="106">
        <v>7</v>
      </c>
      <c r="C21">
        <v>43646.8</v>
      </c>
      <c r="D21">
        <v>10442.1</v>
      </c>
      <c r="E21">
        <v>6408.9</v>
      </c>
      <c r="F21">
        <v>4155.2</v>
      </c>
      <c r="G21">
        <v>36726.1</v>
      </c>
      <c r="H21">
        <v>15640.6</v>
      </c>
      <c r="I21">
        <v>2846</v>
      </c>
      <c r="J21" s="107">
        <f t="shared" si="0"/>
        <v>119865.70000000001</v>
      </c>
      <c r="K21" s="108">
        <f>IF(Паспорт!P22&gt;0,Паспорт!P22,K20)</f>
        <v>36.7925</v>
      </c>
      <c r="L21" s="26"/>
      <c r="M21" s="148"/>
      <c r="N21" s="148"/>
    </row>
    <row r="22" spans="1:14" ht="15.75">
      <c r="A22" s="15"/>
      <c r="B22" s="106">
        <v>8</v>
      </c>
      <c r="C22">
        <v>29659.6</v>
      </c>
      <c r="D22">
        <v>6130.9</v>
      </c>
      <c r="E22">
        <v>4585.1</v>
      </c>
      <c r="F22">
        <v>2453.9</v>
      </c>
      <c r="G22">
        <v>23795.6</v>
      </c>
      <c r="H22">
        <v>12663</v>
      </c>
      <c r="I22">
        <v>1374.9</v>
      </c>
      <c r="J22" s="107">
        <f t="shared" si="0"/>
        <v>80663</v>
      </c>
      <c r="K22" s="108">
        <f>IF(Паспорт!P23&gt;0,Паспорт!P23,K21)</f>
        <v>36.7925</v>
      </c>
      <c r="L22" s="26"/>
      <c r="M22" s="148"/>
      <c r="N22" s="148"/>
    </row>
    <row r="23" spans="1:13" ht="15" customHeight="1">
      <c r="A23" s="15"/>
      <c r="B23" s="106">
        <v>9</v>
      </c>
      <c r="C23">
        <v>24476.4</v>
      </c>
      <c r="D23">
        <v>5231.6</v>
      </c>
      <c r="E23">
        <v>3395</v>
      </c>
      <c r="F23">
        <v>1300.5</v>
      </c>
      <c r="G23">
        <v>20871.2</v>
      </c>
      <c r="H23">
        <v>8018.6</v>
      </c>
      <c r="I23">
        <v>863.6</v>
      </c>
      <c r="J23" s="107">
        <f t="shared" si="0"/>
        <v>64156.899999999994</v>
      </c>
      <c r="K23" s="108">
        <f>IF(Паспорт!P24&gt;0,Паспорт!P24,K22)</f>
        <v>36.7925</v>
      </c>
      <c r="L23" s="26"/>
      <c r="M23" s="31"/>
    </row>
    <row r="24" spans="1:13" ht="15.75">
      <c r="A24" s="15"/>
      <c r="B24" s="106">
        <v>10</v>
      </c>
      <c r="C24">
        <v>23885.7</v>
      </c>
      <c r="D24">
        <v>5152.9</v>
      </c>
      <c r="E24">
        <v>3275.9</v>
      </c>
      <c r="F24">
        <v>1589.1</v>
      </c>
      <c r="G24">
        <v>20456.7</v>
      </c>
      <c r="H24">
        <v>9767.6</v>
      </c>
      <c r="I24">
        <v>1084.9</v>
      </c>
      <c r="J24" s="107">
        <f t="shared" si="0"/>
        <v>65212.8</v>
      </c>
      <c r="K24" s="108">
        <f>IF(Паспорт!P25&gt;0,Паспорт!P25,K23)</f>
        <v>36.7925</v>
      </c>
      <c r="L24" s="26"/>
      <c r="M24" s="31"/>
    </row>
    <row r="25" spans="1:13" ht="15.75">
      <c r="A25" s="15"/>
      <c r="B25" s="106">
        <v>11</v>
      </c>
      <c r="C25">
        <v>26068.7</v>
      </c>
      <c r="D25">
        <v>5400</v>
      </c>
      <c r="E25">
        <v>3622.7</v>
      </c>
      <c r="F25">
        <v>1578.5</v>
      </c>
      <c r="G25">
        <v>21043.7</v>
      </c>
      <c r="H25">
        <v>9572.7</v>
      </c>
      <c r="I25">
        <v>905.7</v>
      </c>
      <c r="J25" s="107">
        <f t="shared" si="0"/>
        <v>68192</v>
      </c>
      <c r="K25" s="108">
        <f>IF(Паспорт!P26&gt;0,Паспорт!P26,K24)</f>
        <v>37.01</v>
      </c>
      <c r="L25" s="26"/>
      <c r="M25" s="31"/>
    </row>
    <row r="26" spans="1:13" ht="15.75">
      <c r="A26" s="15"/>
      <c r="B26" s="106">
        <v>12</v>
      </c>
      <c r="C26">
        <v>26130.2</v>
      </c>
      <c r="D26">
        <v>5461.9</v>
      </c>
      <c r="E26">
        <v>3653</v>
      </c>
      <c r="F26">
        <v>1917</v>
      </c>
      <c r="G26">
        <v>20789.9</v>
      </c>
      <c r="H26">
        <v>11067.2</v>
      </c>
      <c r="I26">
        <v>952.4</v>
      </c>
      <c r="J26" s="107">
        <f t="shared" si="0"/>
        <v>69971.59999999999</v>
      </c>
      <c r="K26" s="108">
        <f>IF(Паспорт!P27&gt;0,Паспорт!P27,K25)</f>
        <v>37.01</v>
      </c>
      <c r="L26" s="26"/>
      <c r="M26" s="31"/>
    </row>
    <row r="27" spans="1:13" ht="15.75">
      <c r="A27" s="15"/>
      <c r="B27" s="106">
        <v>13</v>
      </c>
      <c r="C27">
        <v>22316.6</v>
      </c>
      <c r="D27">
        <v>4833</v>
      </c>
      <c r="E27">
        <v>3262</v>
      </c>
      <c r="F27">
        <v>1176.3</v>
      </c>
      <c r="G27">
        <v>18078.6</v>
      </c>
      <c r="H27">
        <v>9398.6</v>
      </c>
      <c r="I27">
        <v>868.1</v>
      </c>
      <c r="J27" s="107">
        <f t="shared" si="0"/>
        <v>59933.2</v>
      </c>
      <c r="K27" s="108">
        <f>IF(Паспорт!P28&gt;0,Паспорт!P28,K26)</f>
        <v>37.01</v>
      </c>
      <c r="L27" s="26"/>
      <c r="M27" s="31"/>
    </row>
    <row r="28" spans="1:13" ht="15.75">
      <c r="A28" s="15"/>
      <c r="B28" s="106">
        <v>14</v>
      </c>
      <c r="C28">
        <v>27577.2</v>
      </c>
      <c r="D28">
        <v>6347.9</v>
      </c>
      <c r="E28">
        <v>3960.4</v>
      </c>
      <c r="F28">
        <v>1529.5</v>
      </c>
      <c r="G28">
        <v>20977.8</v>
      </c>
      <c r="H28">
        <v>12835.4</v>
      </c>
      <c r="I28">
        <v>1054.4</v>
      </c>
      <c r="J28" s="107">
        <f t="shared" si="0"/>
        <v>74282.59999999999</v>
      </c>
      <c r="K28" s="108">
        <f>IF(Паспорт!P29&gt;0,Паспорт!P29,K27)</f>
        <v>37.01</v>
      </c>
      <c r="L28" s="26"/>
      <c r="M28" s="31"/>
    </row>
    <row r="29" spans="1:13" ht="15.75">
      <c r="A29" s="15"/>
      <c r="B29" s="106">
        <v>15</v>
      </c>
      <c r="C29">
        <v>27653.4</v>
      </c>
      <c r="D29">
        <v>5709.2</v>
      </c>
      <c r="E29">
        <v>3582.9</v>
      </c>
      <c r="F29">
        <v>1746.8</v>
      </c>
      <c r="G29">
        <v>19206</v>
      </c>
      <c r="H29">
        <v>11834.7</v>
      </c>
      <c r="I29">
        <v>931.3</v>
      </c>
      <c r="J29" s="107">
        <f t="shared" si="0"/>
        <v>70664.3</v>
      </c>
      <c r="K29" s="108">
        <f>IF(Паспорт!P30&gt;0,Паспорт!P30,K28)</f>
        <v>37.01</v>
      </c>
      <c r="L29" s="26"/>
      <c r="M29" s="31"/>
    </row>
    <row r="30" spans="1:13" ht="15.75">
      <c r="A30" s="15"/>
      <c r="B30" s="7">
        <v>16</v>
      </c>
      <c r="C30">
        <v>23634</v>
      </c>
      <c r="D30">
        <v>4981.7</v>
      </c>
      <c r="E30">
        <v>3219.9</v>
      </c>
      <c r="F30">
        <v>606.3</v>
      </c>
      <c r="G30">
        <v>18094.3</v>
      </c>
      <c r="H30">
        <v>9961.2</v>
      </c>
      <c r="I30">
        <v>727.5</v>
      </c>
      <c r="J30" s="107">
        <f t="shared" si="0"/>
        <v>61224.899999999994</v>
      </c>
      <c r="K30" s="108">
        <f>IF(Паспорт!P31&gt;0,Паспорт!P31,K29)</f>
        <v>37.01</v>
      </c>
      <c r="L30" s="26"/>
      <c r="M30" s="31"/>
    </row>
    <row r="31" spans="1:13" ht="15.75">
      <c r="A31" s="15"/>
      <c r="B31" s="7">
        <v>17</v>
      </c>
      <c r="C31">
        <v>22467.2</v>
      </c>
      <c r="D31">
        <v>4550</v>
      </c>
      <c r="E31">
        <v>3131.6</v>
      </c>
      <c r="F31">
        <v>781.3</v>
      </c>
      <c r="G31">
        <v>17007.1</v>
      </c>
      <c r="H31">
        <v>9941.8</v>
      </c>
      <c r="I31">
        <v>720.1</v>
      </c>
      <c r="J31" s="107">
        <f t="shared" si="0"/>
        <v>58599.1</v>
      </c>
      <c r="K31" s="108">
        <f>IF(Паспорт!P32&gt;0,Паспорт!P32,K30)</f>
        <v>36.94</v>
      </c>
      <c r="L31" s="26"/>
      <c r="M31" s="31"/>
    </row>
    <row r="32" spans="1:13" ht="15.75">
      <c r="A32" s="15"/>
      <c r="B32" s="7">
        <v>18</v>
      </c>
      <c r="C32">
        <v>23536.1</v>
      </c>
      <c r="D32">
        <v>5115</v>
      </c>
      <c r="E32">
        <v>3370.8</v>
      </c>
      <c r="F32">
        <v>1742.5</v>
      </c>
      <c r="G32">
        <v>17819.9</v>
      </c>
      <c r="H32">
        <v>11028.7</v>
      </c>
      <c r="I32">
        <v>892.5</v>
      </c>
      <c r="J32" s="107">
        <f t="shared" si="0"/>
        <v>63505.5</v>
      </c>
      <c r="K32" s="108">
        <f>IF(Паспорт!P33&gt;0,Паспорт!P33,K31)</f>
        <v>36.94</v>
      </c>
      <c r="L32" s="26"/>
      <c r="M32" s="31"/>
    </row>
    <row r="33" spans="1:13" ht="15.75">
      <c r="A33" s="15"/>
      <c r="B33" s="7">
        <v>19</v>
      </c>
      <c r="C33">
        <v>28306.2</v>
      </c>
      <c r="D33">
        <v>5920.5</v>
      </c>
      <c r="E33">
        <v>3614.9</v>
      </c>
      <c r="F33">
        <v>2824.2</v>
      </c>
      <c r="G33">
        <v>21940.7</v>
      </c>
      <c r="H33">
        <v>13488.1</v>
      </c>
      <c r="I33">
        <v>1000.9</v>
      </c>
      <c r="J33" s="107">
        <f t="shared" si="0"/>
        <v>77095.5</v>
      </c>
      <c r="K33" s="108">
        <f>IF(Паспорт!P34&gt;0,Паспорт!P34,K32)</f>
        <v>36.9453</v>
      </c>
      <c r="L33" s="26"/>
      <c r="M33" s="31"/>
    </row>
    <row r="34" spans="1:13" ht="15.75">
      <c r="A34" s="15"/>
      <c r="B34" s="7">
        <v>20</v>
      </c>
      <c r="C34">
        <v>27588.4</v>
      </c>
      <c r="D34">
        <v>6281.7</v>
      </c>
      <c r="E34">
        <v>3959.1</v>
      </c>
      <c r="F34">
        <v>1114.8</v>
      </c>
      <c r="G34">
        <v>22266.9</v>
      </c>
      <c r="H34">
        <v>13768.5</v>
      </c>
      <c r="I34">
        <v>1305.9</v>
      </c>
      <c r="J34" s="107">
        <f t="shared" si="0"/>
        <v>76285.29999999999</v>
      </c>
      <c r="K34" s="108">
        <f>IF(Паспорт!P35&gt;0,Паспорт!P35,K33)</f>
        <v>36.9453</v>
      </c>
      <c r="L34" s="26"/>
      <c r="M34" s="31"/>
    </row>
    <row r="35" spans="1:13" ht="15.75">
      <c r="A35" s="15"/>
      <c r="B35" s="7">
        <v>21</v>
      </c>
      <c r="C35">
        <v>25793.3</v>
      </c>
      <c r="D35">
        <v>5998.6</v>
      </c>
      <c r="E35">
        <v>3848.1</v>
      </c>
      <c r="F35">
        <v>603.5</v>
      </c>
      <c r="G35">
        <v>20754.9</v>
      </c>
      <c r="H35">
        <v>12574.2</v>
      </c>
      <c r="I35">
        <v>1173.2</v>
      </c>
      <c r="J35" s="107">
        <f t="shared" si="0"/>
        <v>70745.8</v>
      </c>
      <c r="K35" s="108">
        <f>IF(Паспорт!P36&gt;0,Паспорт!P36,K34)</f>
        <v>36.9453</v>
      </c>
      <c r="L35" s="26"/>
      <c r="M35" s="31"/>
    </row>
    <row r="36" spans="1:13" ht="15.75">
      <c r="A36" s="15"/>
      <c r="B36" s="7">
        <v>22</v>
      </c>
      <c r="C36">
        <v>23987.5</v>
      </c>
      <c r="D36">
        <v>5315.8</v>
      </c>
      <c r="E36">
        <v>3391.5</v>
      </c>
      <c r="F36">
        <v>719.4</v>
      </c>
      <c r="G36">
        <v>17664.5</v>
      </c>
      <c r="H36">
        <v>11461.1</v>
      </c>
      <c r="I36">
        <v>922.7</v>
      </c>
      <c r="J36" s="107">
        <f t="shared" si="0"/>
        <v>63462.49999999999</v>
      </c>
      <c r="K36" s="108">
        <f>IF(Паспорт!P37&gt;0,Паспорт!P37,K35)</f>
        <v>36.9453</v>
      </c>
      <c r="L36" s="26"/>
      <c r="M36" s="31"/>
    </row>
    <row r="37" spans="1:13" ht="15.75">
      <c r="A37" s="15"/>
      <c r="B37" s="7">
        <v>23</v>
      </c>
      <c r="C37">
        <v>21864.2</v>
      </c>
      <c r="D37">
        <v>4421.9</v>
      </c>
      <c r="E37">
        <v>2931.1</v>
      </c>
      <c r="F37">
        <v>730</v>
      </c>
      <c r="G37">
        <v>18630.6</v>
      </c>
      <c r="H37">
        <v>12075.8</v>
      </c>
      <c r="I37">
        <v>708.3</v>
      </c>
      <c r="J37" s="107">
        <f t="shared" si="0"/>
        <v>61361.899999999994</v>
      </c>
      <c r="K37" s="108">
        <f>IF(Паспорт!P38&gt;0,Паспорт!P38,K36)</f>
        <v>37.09</v>
      </c>
      <c r="L37" s="26"/>
      <c r="M37" s="31"/>
    </row>
    <row r="38" spans="1:13" ht="15.75">
      <c r="A38" s="15"/>
      <c r="B38" s="7">
        <v>24</v>
      </c>
      <c r="C38">
        <v>21938.5</v>
      </c>
      <c r="D38">
        <v>4379.9</v>
      </c>
      <c r="E38">
        <v>3018.9</v>
      </c>
      <c r="F38">
        <v>512.9</v>
      </c>
      <c r="G38">
        <v>18513.5</v>
      </c>
      <c r="H38">
        <v>11809.8</v>
      </c>
      <c r="I38">
        <v>746.8</v>
      </c>
      <c r="J38" s="107">
        <f t="shared" si="0"/>
        <v>60920.3</v>
      </c>
      <c r="K38" s="108">
        <f>IF(Паспорт!P39&gt;0,Паспорт!P39,K37)</f>
        <v>37.09</v>
      </c>
      <c r="L38" s="26"/>
      <c r="M38" s="31"/>
    </row>
    <row r="39" spans="1:13" ht="15.75">
      <c r="A39" s="15"/>
      <c r="B39" s="7">
        <v>25</v>
      </c>
      <c r="C39">
        <v>20967.3</v>
      </c>
      <c r="D39">
        <v>4176.1</v>
      </c>
      <c r="E39">
        <v>3046.1</v>
      </c>
      <c r="F39">
        <v>129.4</v>
      </c>
      <c r="G39">
        <v>17414.1</v>
      </c>
      <c r="H39">
        <v>9614.8</v>
      </c>
      <c r="I39">
        <v>666.6</v>
      </c>
      <c r="J39" s="107">
        <f t="shared" si="0"/>
        <v>56014.4</v>
      </c>
      <c r="K39" s="108">
        <f>IF(Паспорт!P40&gt;0,Паспорт!P40,K38)</f>
        <v>37.09</v>
      </c>
      <c r="L39" s="26"/>
      <c r="M39" s="31"/>
    </row>
    <row r="40" spans="1:13" ht="15.75">
      <c r="A40" s="15"/>
      <c r="B40" s="7">
        <v>26</v>
      </c>
      <c r="C40">
        <v>21796.7</v>
      </c>
      <c r="D40">
        <v>4326.3</v>
      </c>
      <c r="E40">
        <v>3011.5</v>
      </c>
      <c r="F40">
        <v>32.9</v>
      </c>
      <c r="G40">
        <v>18219.4</v>
      </c>
      <c r="H40">
        <v>10252.5</v>
      </c>
      <c r="I40">
        <v>703.9</v>
      </c>
      <c r="J40" s="107">
        <f t="shared" si="0"/>
        <v>58343.200000000004</v>
      </c>
      <c r="K40" s="108">
        <f>IF(Паспорт!P41&gt;0,Паспорт!P41,K39)</f>
        <v>37.09</v>
      </c>
      <c r="L40" s="26"/>
      <c r="M40" s="31"/>
    </row>
    <row r="41" spans="1:13" ht="15.75">
      <c r="A41" s="15"/>
      <c r="B41" s="7">
        <v>27</v>
      </c>
      <c r="C41">
        <v>20890.3</v>
      </c>
      <c r="D41">
        <v>4502.2</v>
      </c>
      <c r="E41">
        <v>2959.7</v>
      </c>
      <c r="F41">
        <v>0</v>
      </c>
      <c r="G41">
        <v>17883.7</v>
      </c>
      <c r="H41">
        <v>10898.2</v>
      </c>
      <c r="I41">
        <v>719.8</v>
      </c>
      <c r="J41" s="107">
        <f t="shared" si="0"/>
        <v>57853.90000000001</v>
      </c>
      <c r="K41" s="108">
        <f>IF(Паспорт!P42&gt;0,Паспорт!P42,K40)</f>
        <v>37.09</v>
      </c>
      <c r="L41" s="26"/>
      <c r="M41" s="31"/>
    </row>
    <row r="42" spans="1:13" ht="15.75">
      <c r="A42" s="15"/>
      <c r="B42" s="7">
        <v>28</v>
      </c>
      <c r="C42">
        <v>20514.1</v>
      </c>
      <c r="D42">
        <v>4538.4</v>
      </c>
      <c r="E42">
        <v>3113.9</v>
      </c>
      <c r="F42">
        <v>0</v>
      </c>
      <c r="G42">
        <v>16495.4</v>
      </c>
      <c r="H42">
        <v>8796</v>
      </c>
      <c r="I42">
        <v>756.9</v>
      </c>
      <c r="J42" s="107">
        <f t="shared" si="0"/>
        <v>54214.700000000004</v>
      </c>
      <c r="K42" s="108">
        <f>IF(Паспорт!P43&gt;0,Паспорт!P43,K41)</f>
        <v>37.09</v>
      </c>
      <c r="L42" s="26"/>
      <c r="M42" s="31"/>
    </row>
    <row r="43" spans="1:13" ht="12.75" customHeight="1">
      <c r="A43" s="15"/>
      <c r="B43" s="7">
        <v>29</v>
      </c>
      <c r="C43">
        <v>21966.5</v>
      </c>
      <c r="D43">
        <v>4813</v>
      </c>
      <c r="E43">
        <v>3161.9</v>
      </c>
      <c r="F43">
        <v>0</v>
      </c>
      <c r="G43">
        <v>16635.6</v>
      </c>
      <c r="H43">
        <v>9552.2</v>
      </c>
      <c r="I43">
        <v>663.9</v>
      </c>
      <c r="J43" s="107">
        <f t="shared" si="0"/>
        <v>56793.1</v>
      </c>
      <c r="K43" s="108">
        <f>IF(Паспорт!P44&gt;0,Паспорт!P44,K42)</f>
        <v>37.09</v>
      </c>
      <c r="L43" s="26"/>
      <c r="M43" s="31"/>
    </row>
    <row r="44" spans="1:13" ht="15" customHeight="1">
      <c r="A44" s="15"/>
      <c r="B44" s="7">
        <v>30</v>
      </c>
      <c r="C44">
        <v>20251.7</v>
      </c>
      <c r="D44">
        <v>3919.7</v>
      </c>
      <c r="E44">
        <v>2899.1</v>
      </c>
      <c r="F44">
        <v>578.9</v>
      </c>
      <c r="G44">
        <v>17257.8</v>
      </c>
      <c r="H44">
        <v>7386.7</v>
      </c>
      <c r="I44">
        <v>611.7</v>
      </c>
      <c r="J44" s="107">
        <f t="shared" si="0"/>
        <v>52905.59999999999</v>
      </c>
      <c r="K44" s="108">
        <f>IF(Паспорт!P45&gt;0,Паспорт!P45,K43)</f>
        <v>36.86</v>
      </c>
      <c r="L44" s="26"/>
      <c r="M44" s="31"/>
    </row>
    <row r="45" spans="1:13" ht="13.5" customHeight="1">
      <c r="A45" s="15"/>
      <c r="B45" s="7">
        <v>31</v>
      </c>
      <c r="C45">
        <v>20073.9</v>
      </c>
      <c r="D45">
        <v>4029.7</v>
      </c>
      <c r="E45">
        <v>2917.7</v>
      </c>
      <c r="F45">
        <v>668.7</v>
      </c>
      <c r="G45">
        <v>17035.2</v>
      </c>
      <c r="H45">
        <v>6993.8</v>
      </c>
      <c r="I45">
        <v>624.7</v>
      </c>
      <c r="J45" s="107">
        <f t="shared" si="0"/>
        <v>52343.700000000004</v>
      </c>
      <c r="K45" s="108">
        <f>IF(Паспорт!P46&gt;0,Паспорт!P46,K44)</f>
        <v>36.86</v>
      </c>
      <c r="L45" s="123"/>
      <c r="M45" s="31"/>
    </row>
    <row r="46" spans="1:14" ht="66" customHeight="1">
      <c r="A46" s="15"/>
      <c r="B46" s="7" t="s">
        <v>42</v>
      </c>
      <c r="C46" s="109">
        <f aca="true" t="shared" si="1" ref="C46:I46">SUM(C15:C45)</f>
        <v>790688.8</v>
      </c>
      <c r="D46" s="109">
        <f t="shared" si="1"/>
        <v>170127.6</v>
      </c>
      <c r="E46" s="109">
        <f t="shared" si="1"/>
        <v>111784.90000000001</v>
      </c>
      <c r="F46" s="109">
        <f t="shared" si="1"/>
        <v>51170.70000000001</v>
      </c>
      <c r="G46" s="110">
        <f t="shared" si="1"/>
        <v>630138.4</v>
      </c>
      <c r="H46" s="109">
        <f t="shared" si="1"/>
        <v>350574.70000000007</v>
      </c>
      <c r="I46" s="109">
        <f t="shared" si="1"/>
        <v>31205.900000000005</v>
      </c>
      <c r="J46" s="111">
        <f>SUM(J15:J45)</f>
        <v>2135691</v>
      </c>
      <c r="K46" s="112">
        <f>SUMPRODUCT(K15:K45,J15:J45)/SUM(J15:J45)</f>
        <v>36.93440188502458</v>
      </c>
      <c r="L46" s="29"/>
      <c r="M46" s="147"/>
      <c r="N46" s="147"/>
    </row>
    <row r="47" spans="1:13" ht="14.25" customHeight="1" hidden="1">
      <c r="A47" s="15"/>
      <c r="B47" s="7">
        <v>31</v>
      </c>
      <c r="C47" s="113"/>
      <c r="D47" s="114"/>
      <c r="E47" s="114"/>
      <c r="F47" s="114"/>
      <c r="G47" s="115"/>
      <c r="H47" s="114"/>
      <c r="I47" s="114"/>
      <c r="J47" s="114"/>
      <c r="K47" s="114"/>
      <c r="L47" s="27"/>
      <c r="M47"/>
    </row>
    <row r="48" spans="1:13" ht="12.75">
      <c r="A48" s="15"/>
      <c r="B48" s="15"/>
      <c r="C48" s="166"/>
      <c r="D48" s="166"/>
      <c r="E48" s="166"/>
      <c r="F48" s="166"/>
      <c r="G48" s="166"/>
      <c r="H48" s="166"/>
      <c r="I48" s="166"/>
      <c r="J48" s="166"/>
      <c r="K48" s="166"/>
      <c r="L48" s="28"/>
      <c r="M48"/>
    </row>
    <row r="49" spans="1:11" ht="12.75">
      <c r="A49" s="15"/>
      <c r="B49" s="15"/>
      <c r="C49" s="2"/>
      <c r="D49" s="2"/>
      <c r="E49" s="15"/>
      <c r="F49" s="15"/>
      <c r="G49" s="116"/>
      <c r="H49" s="15"/>
      <c r="I49" s="15"/>
      <c r="J49" s="15"/>
      <c r="K49" s="15"/>
    </row>
    <row r="50" spans="1:12" ht="14.25">
      <c r="A50" s="15"/>
      <c r="B50" s="117" t="s">
        <v>73</v>
      </c>
      <c r="C50" s="117"/>
      <c r="D50" s="118"/>
      <c r="E50" s="118"/>
      <c r="F50" s="118"/>
      <c r="G50" s="119" t="s">
        <v>74</v>
      </c>
      <c r="H50" s="117"/>
      <c r="I50" s="117"/>
      <c r="J50" s="118"/>
      <c r="K50" s="118"/>
      <c r="L50" s="88"/>
    </row>
    <row r="51" spans="1:12" ht="12.75">
      <c r="A51" s="15"/>
      <c r="B51" s="2"/>
      <c r="C51" s="2" t="s">
        <v>39</v>
      </c>
      <c r="D51" s="15"/>
      <c r="E51" s="15"/>
      <c r="F51" s="15"/>
      <c r="G51" s="120" t="s">
        <v>49</v>
      </c>
      <c r="H51" s="121"/>
      <c r="I51" s="121" t="s">
        <v>0</v>
      </c>
      <c r="J51" s="15"/>
      <c r="K51" s="122" t="s">
        <v>17</v>
      </c>
      <c r="L51" s="2"/>
    </row>
    <row r="52" spans="1:12" ht="18" customHeight="1">
      <c r="A52" s="15"/>
      <c r="B52" s="117" t="s">
        <v>63</v>
      </c>
      <c r="C52" s="117"/>
      <c r="D52" s="118"/>
      <c r="E52" s="118"/>
      <c r="F52" s="118"/>
      <c r="G52" s="119" t="s">
        <v>44</v>
      </c>
      <c r="H52" s="118"/>
      <c r="I52" s="118"/>
      <c r="J52" s="118"/>
      <c r="K52" s="118"/>
      <c r="L52" s="89"/>
    </row>
    <row r="53" spans="1:12" ht="12.75">
      <c r="A53" s="15"/>
      <c r="B53" s="2"/>
      <c r="C53" s="2" t="s">
        <v>40</v>
      </c>
      <c r="D53" s="15"/>
      <c r="E53" s="15"/>
      <c r="F53" s="15"/>
      <c r="G53" s="120" t="s">
        <v>49</v>
      </c>
      <c r="H53" s="121"/>
      <c r="I53" s="121" t="s">
        <v>0</v>
      </c>
      <c r="J53" s="15"/>
      <c r="K53" s="122" t="s">
        <v>17</v>
      </c>
      <c r="L53" s="2"/>
    </row>
  </sheetData>
  <sheetProtection/>
  <mergeCells count="17">
    <mergeCell ref="C48:K48"/>
    <mergeCell ref="F12:F14"/>
    <mergeCell ref="G12:G14"/>
    <mergeCell ref="H12:H14"/>
    <mergeCell ref="I12:I14"/>
    <mergeCell ref="D12:D14"/>
    <mergeCell ref="E12:E14"/>
    <mergeCell ref="M15:N22"/>
    <mergeCell ref="M46:N46"/>
    <mergeCell ref="C5:K5"/>
    <mergeCell ref="B8:K8"/>
    <mergeCell ref="B9:K9"/>
    <mergeCell ref="B11:B14"/>
    <mergeCell ref="C11:I11"/>
    <mergeCell ref="J11:J14"/>
    <mergeCell ref="K11:K14"/>
    <mergeCell ref="C12:C14"/>
  </mergeCells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2016-06-02T08:10:56Z</cp:lastPrinted>
  <dcterms:created xsi:type="dcterms:W3CDTF">2010-01-29T08:37:16Z</dcterms:created>
  <dcterms:modified xsi:type="dcterms:W3CDTF">2016-06-07T08:03:38Z</dcterms:modified>
  <cp:category/>
  <cp:version/>
  <cp:contentType/>
  <cp:contentStatus/>
</cp:coreProperties>
</file>