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820" activeTab="2"/>
  </bookViews>
  <sheets>
    <sheet name="Паспорт" sheetId="1" r:id="rId1"/>
    <sheet name="Додаток" sheetId="2" r:id="rId2"/>
    <sheet name="Додаток Херсон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2">'Додаток Херсон'!$B$1:$AH$51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<sst xmlns="http://schemas.openxmlformats.org/spreadsheetml/2006/main" count="153" uniqueCount="120">
  <si>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</si>
  <si>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</si>
  <si>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</si>
  <si>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</si>
  <si>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</si>
  <si>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</si>
  <si>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</si>
  <si>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</si>
  <si>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</si>
  <si>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</si>
  <si>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</si>
  <si>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</si>
  <si>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</si>
  <si>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</si>
  <si>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</si>
  <si>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</si>
  <si>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</si>
  <si>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</si>
  <si>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</si>
  <si>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</si>
  <si>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</si>
  <si>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</si>
  <si>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</si>
  <si>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</si>
  <si>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</si>
  <si>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</si>
  <si>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</si>
  <si>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</si>
  <si>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</si>
  <si>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</si>
  <si>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</si>
  <si>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</si>
  <si>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</si>
  <si>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</si>
  <si>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</si>
  <si>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</si>
  <si>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</si>
  <si>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</si>
  <si>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</si>
  <si>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відсутні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</si>
  <si>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</si>
  <si>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</si>
  <si>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Бондаренко В.Г.</t>
  </si>
  <si>
    <t xml:space="preserve">В.о.начальника  Запорізького    ЛВУМГ  </t>
  </si>
  <si>
    <t>Додаток до Паспорту фізико-хімічних показників природного газу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</si>
  <si>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</si>
  <si>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</si>
  <si>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</si>
  <si>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</si>
  <si>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</si>
  <si>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</si>
  <si>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</si>
  <si>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</si>
  <si>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</si>
  <si>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</si>
  <si>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</si>
  <si>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</si>
  <si>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</si>
  <si>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</si>
  <si>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</si>
  <si>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</si>
  <si>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</si>
  <si>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</si>
  <si>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</si>
  <si>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ГРС-с.Мирне,ГРС-м.Мелітополь</t>
  </si>
  <si>
    <t>Начальник служби ГВ та М</t>
  </si>
  <si>
    <t xml:space="preserve"> 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</si>
  <si>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</si>
  <si>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</si>
  <si>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</si>
  <si>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</si>
  <si>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</si>
  <si>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</si>
  <si>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Столбец X не трогать, данные пересчитываются и переносятся из Паспорта!</t>
  </si>
  <si>
    <r>
      <t xml:space="preserve">Свідоцтво про атестацію </t>
    </r>
    <r>
      <rPr>
        <b/>
        <sz val="9"/>
        <color indexed="10"/>
        <rFont val="Arial"/>
        <family val="2"/>
      </rPr>
      <t xml:space="preserve">№ АВ-14-15  </t>
    </r>
    <r>
      <rPr>
        <sz val="9"/>
        <color indexed="10"/>
        <rFont val="Arial"/>
        <family val="2"/>
      </rPr>
      <t xml:space="preserve"> дійсне до </t>
    </r>
    <r>
      <rPr>
        <b/>
        <sz val="9"/>
        <color indexed="10"/>
        <rFont val="Arial"/>
        <family val="2"/>
      </rPr>
      <t xml:space="preserve"> 10.09.2020 р.</t>
    </r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</si>
  <si>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color indexed="10"/>
        <rFont val="Arial"/>
        <family val="2"/>
      </rPr>
      <t>ГРС-3м.Запоріжжя</t>
    </r>
    <r>
      <rPr>
        <sz val="11"/>
        <color indexed="10"/>
        <rFont val="Arial"/>
        <family val="2"/>
      </rPr>
      <t xml:space="preserve">, ГРС-м.Вільнянськ,ГРС-м.Гуляйполе, </t>
    </r>
  </si>
  <si>
    <r>
      <t xml:space="preserve">    з газопроводу   ШДКРІ-Запорізька ГРЕС-Мелітополь  за період з  </t>
    </r>
    <r>
      <rPr>
        <b/>
        <sz val="11"/>
        <color indexed="10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01.03.2016</t>
    </r>
    <r>
      <rPr>
        <b/>
        <sz val="11"/>
        <color indexed="10"/>
        <rFont val="Arial"/>
        <family val="2"/>
      </rPr>
      <t xml:space="preserve">   </t>
    </r>
    <r>
      <rPr>
        <sz val="11"/>
        <color indexed="10"/>
        <rFont val="Arial"/>
        <family val="2"/>
      </rPr>
      <t>по</t>
    </r>
    <r>
      <rPr>
        <b/>
        <sz val="11"/>
        <color indexed="10"/>
        <rFont val="Arial"/>
        <family val="2"/>
      </rPr>
      <t xml:space="preserve">   </t>
    </r>
    <r>
      <rPr>
        <b/>
        <u val="single"/>
        <sz val="11"/>
        <color indexed="10"/>
        <rFont val="Arial"/>
        <family val="2"/>
      </rPr>
      <t xml:space="preserve">31.03.2016 </t>
    </r>
    <r>
      <rPr>
        <u val="single"/>
        <sz val="11"/>
        <color indexed="10"/>
        <rFont val="Arial"/>
        <family val="2"/>
      </rPr>
      <t xml:space="preserve"> </t>
    </r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</si>
  <si>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</si>
  <si>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</si>
  <si>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</si>
  <si>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Херсон-1</t>
  </si>
  <si>
    <t>Херсон-2</t>
  </si>
  <si>
    <t>Садово</t>
  </si>
  <si>
    <t>Цюрупинск</t>
  </si>
  <si>
    <t>a) Цюрупинск</t>
  </si>
  <si>
    <t>б) Голая Пристань</t>
  </si>
  <si>
    <t>Виноградово</t>
  </si>
  <si>
    <t>Каховка</t>
  </si>
  <si>
    <t>линия-1</t>
  </si>
  <si>
    <t>линия-2</t>
  </si>
  <si>
    <t>Каланчак</t>
  </si>
  <si>
    <t>Чаплинка</t>
  </si>
  <si>
    <t>Красный Чабан</t>
  </si>
  <si>
    <t>ГРП г.Геническ</t>
  </si>
  <si>
    <t>ПЗГ</t>
  </si>
  <si>
    <t>Стрелковое</t>
  </si>
  <si>
    <t>Херсонське ЛВУМГ</t>
  </si>
  <si>
    <t xml:space="preserve">               переданого УМГ "ХАРКІВТРАНСГАЗ" Херсонським  ЛВУМГ  по ГРС Херсон-1, ГРС Херсон -2, ГРС Білозерка, ГРС-Станіслав, ГРС- Східне, ГРС-Садово, ГРС-Цюрупинськ</t>
  </si>
  <si>
    <t>ГРС-Виноградово, ГРС-Нова маячка, ГРС-Обривки, ГРС-Нова Каховка, ГРС-Каховка, ГРС-Краса Херсонщини, ГРС-Брелівка, ГРС-Каланчак</t>
  </si>
  <si>
    <t>ГРС-Скадовськ, ГРС-Новоолександрівка, ГРС-Чаплинка, ГРС-Хрестівка, ГРС-Асканія Нова,ГРС-Красний Чабан</t>
  </si>
  <si>
    <r>
      <t xml:space="preserve">     та прийнятого ПАТ "Херсонгаз"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01.04.2016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30</t>
    </r>
    <r>
      <rPr>
        <b/>
        <u val="single"/>
        <sz val="11"/>
        <rFont val="Arial"/>
        <family val="2"/>
      </rPr>
      <t xml:space="preserve">.04.2016 </t>
    </r>
    <r>
      <rPr>
        <u val="single"/>
        <sz val="11"/>
        <rFont val="Arial"/>
        <family val="2"/>
      </rPr>
      <t xml:space="preserve"> ( точка відбору ГРС -1 Херсон)</t>
    </r>
  </si>
  <si>
    <t>Додаток до ПАСПОРТУ ФІЗИКО-ХІМІЧНИХ ПОКАЗНИКІВ ПРИРОДНОГО ГАЗУ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</si>
  <si>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</si>
  <si>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</si>
  <si>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t xml:space="preserve">В.о. головного інженера Херсонського  ЛВУМГ  </t>
  </si>
  <si>
    <t>Омік М.І.</t>
  </si>
  <si>
    <t xml:space="preserve">Камишанова О.С. </t>
  </si>
  <si>
    <t>Білозерка</t>
  </si>
  <si>
    <t>Станіслав</t>
  </si>
  <si>
    <t>Східне</t>
  </si>
  <si>
    <t>Нова Маячка</t>
  </si>
  <si>
    <t>Обривки</t>
  </si>
  <si>
    <t>Нова Каховка</t>
  </si>
  <si>
    <t>Краса Херсонщини</t>
  </si>
  <si>
    <t>Брилівка</t>
  </si>
  <si>
    <t>Скадовськ</t>
  </si>
  <si>
    <t>Новоолександрівка</t>
  </si>
  <si>
    <t>Хрестівка</t>
  </si>
  <si>
    <t>Асканія Нова</t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</si>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</sst>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10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0"/>
      <color indexed="14"/>
      <name val="Arial Cyr"/>
      <family val="0"/>
    </font>
    <font>
      <sz val="12"/>
      <name val="Arial Cyr"/>
      <family val="2"/>
    </font>
    <font>
      <i/>
      <sz val="12"/>
      <name val="Arial Cyr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vertAlign val="superscript"/>
      <sz val="9"/>
      <name val="Times New Roman"/>
      <family val="1"/>
    </font>
    <font>
      <b/>
      <vertAlign val="superscript"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5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6" fillId="0" borderId="0" xfId="0" applyNumberFormat="1" applyFont="1" applyBorder="1" applyAlignment="1">
      <alignment horizontal="center" vertical="center" wrapText="1"/>
    </xf>
    <xf numFmtId="2" fontId="87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8" fillId="0" borderId="0" xfId="0" applyFont="1" applyAlignment="1">
      <alignment horizontal="center"/>
    </xf>
    <xf numFmtId="2" fontId="89" fillId="0" borderId="12" xfId="0" applyNumberFormat="1" applyFont="1" applyBorder="1" applyAlignment="1">
      <alignment horizontal="center" wrapText="1"/>
    </xf>
    <xf numFmtId="2" fontId="90" fillId="0" borderId="12" xfId="0" applyNumberFormat="1" applyFont="1" applyBorder="1" applyAlignment="1">
      <alignment horizontal="center" vertical="center" wrapText="1"/>
    </xf>
    <xf numFmtId="1" fontId="91" fillId="0" borderId="13" xfId="0" applyNumberFormat="1" applyFont="1" applyBorder="1" applyAlignment="1">
      <alignment horizontal="center" wrapText="1"/>
    </xf>
    <xf numFmtId="1" fontId="91" fillId="0" borderId="13" xfId="0" applyNumberFormat="1" applyFont="1" applyBorder="1" applyAlignment="1">
      <alignment horizontal="center" vertical="center" wrapText="1"/>
    </xf>
    <xf numFmtId="1" fontId="92" fillId="0" borderId="10" xfId="0" applyNumberFormat="1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11" xfId="0" applyFont="1" applyBorder="1" applyAlignment="1">
      <alignment/>
    </xf>
    <xf numFmtId="0" fontId="96" fillId="0" borderId="11" xfId="0" applyFont="1" applyBorder="1" applyAlignment="1">
      <alignment/>
    </xf>
    <xf numFmtId="0" fontId="96" fillId="0" borderId="11" xfId="0" applyFont="1" applyBorder="1" applyAlignment="1">
      <alignment horizontal="left"/>
    </xf>
    <xf numFmtId="0" fontId="94" fillId="0" borderId="11" xfId="0" applyFont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179" fontId="85" fillId="0" borderId="10" xfId="0" applyNumberFormat="1" applyFont="1" applyBorder="1" applyAlignment="1">
      <alignment horizontal="center"/>
    </xf>
    <xf numFmtId="179" fontId="85" fillId="0" borderId="10" xfId="0" applyNumberFormat="1" applyFont="1" applyBorder="1" applyAlignment="1">
      <alignment horizontal="center" wrapText="1"/>
    </xf>
    <xf numFmtId="2" fontId="85" fillId="0" borderId="10" xfId="0" applyNumberFormat="1" applyFont="1" applyBorder="1" applyAlignment="1">
      <alignment horizontal="center" wrapText="1"/>
    </xf>
    <xf numFmtId="1" fontId="85" fillId="0" borderId="10" xfId="0" applyNumberFormat="1" applyFont="1" applyBorder="1" applyAlignment="1">
      <alignment horizontal="center" wrapText="1"/>
    </xf>
    <xf numFmtId="177" fontId="85" fillId="0" borderId="10" xfId="0" applyNumberFormat="1" applyFont="1" applyBorder="1" applyAlignment="1">
      <alignment horizontal="center" wrapText="1"/>
    </xf>
    <xf numFmtId="179" fontId="85" fillId="0" borderId="10" xfId="0" applyNumberFormat="1" applyFont="1" applyBorder="1" applyAlignment="1">
      <alignment wrapText="1"/>
    </xf>
    <xf numFmtId="2" fontId="85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85" fillId="0" borderId="10" xfId="0" applyNumberFormat="1" applyFont="1" applyBorder="1" applyAlignment="1">
      <alignment horizontal="center"/>
    </xf>
    <xf numFmtId="2" fontId="101" fillId="0" borderId="12" xfId="0" applyNumberFormat="1" applyFont="1" applyBorder="1" applyAlignment="1">
      <alignment horizontal="center" wrapText="1"/>
    </xf>
    <xf numFmtId="178" fontId="9" fillId="0" borderId="10" xfId="0" applyNumberFormat="1" applyFont="1" applyFill="1" applyBorder="1" applyAlignment="1" applyProtection="1">
      <alignment/>
      <protection locked="0"/>
    </xf>
    <xf numFmtId="178" fontId="9" fillId="34" borderId="10" xfId="0" applyNumberFormat="1" applyFont="1" applyFill="1" applyBorder="1" applyAlignment="1" applyProtection="1">
      <alignment/>
      <protection locked="0"/>
    </xf>
    <xf numFmtId="178" fontId="9" fillId="0" borderId="10" xfId="0" applyNumberFormat="1" applyFont="1" applyFill="1" applyBorder="1" applyAlignment="1" applyProtection="1">
      <alignment/>
      <protection/>
    </xf>
    <xf numFmtId="178" fontId="9" fillId="0" borderId="10" xfId="0" applyNumberFormat="1" applyFont="1" applyFill="1" applyBorder="1" applyAlignment="1" applyProtection="1">
      <alignment/>
      <protection locked="0"/>
    </xf>
    <xf numFmtId="178" fontId="7" fillId="34" borderId="10" xfId="0" applyNumberFormat="1" applyFont="1" applyFill="1" applyBorder="1" applyAlignment="1" applyProtection="1">
      <alignment/>
      <protection locked="0"/>
    </xf>
    <xf numFmtId="178" fontId="7" fillId="34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22" fillId="0" borderId="10" xfId="0" applyFont="1" applyBorder="1" applyAlignment="1" applyProtection="1">
      <alignment textRotation="90"/>
      <protection/>
    </xf>
    <xf numFmtId="0" fontId="23" fillId="0" borderId="10" xfId="0" applyFont="1" applyBorder="1" applyAlignment="1" applyProtection="1">
      <alignment horizontal="left" textRotation="90"/>
      <protection/>
    </xf>
    <xf numFmtId="0" fontId="23" fillId="0" borderId="10" xfId="0" applyFont="1" applyBorder="1" applyAlignment="1" applyProtection="1">
      <alignment textRotation="90"/>
      <protection/>
    </xf>
    <xf numFmtId="178" fontId="13" fillId="0" borderId="10" xfId="0" applyNumberFormat="1" applyFont="1" applyBorder="1" applyAlignment="1">
      <alignment vertical="center" wrapText="1"/>
    </xf>
    <xf numFmtId="0" fontId="10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3" fillId="0" borderId="0" xfId="0" applyFont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4" fontId="94" fillId="0" borderId="11" xfId="0" applyNumberFormat="1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02" fillId="0" borderId="24" xfId="0" applyFont="1" applyBorder="1" applyAlignment="1">
      <alignment horizontal="center" vertical="center" textRotation="90" wrapText="1"/>
    </xf>
    <xf numFmtId="0" fontId="102" fillId="0" borderId="25" xfId="0" applyFont="1" applyBorder="1" applyAlignment="1">
      <alignment horizontal="center" vertical="center" textRotation="90" wrapText="1"/>
    </xf>
    <xf numFmtId="0" fontId="102" fillId="0" borderId="26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02" fillId="0" borderId="10" xfId="0" applyFont="1" applyBorder="1" applyAlignment="1">
      <alignment horizontal="center" vertical="center" textRotation="90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textRotation="90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SheetLayoutView="100" zoomScalePageLayoutView="0" workbookViewId="0" topLeftCell="A4">
      <selection activeCell="P17" sqref="P1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48" t="s">
        <v>31</v>
      </c>
      <c r="C1" s="48"/>
      <c r="D1" s="48"/>
      <c r="E1" s="48"/>
      <c r="F1" s="48"/>
      <c r="G1" s="48"/>
      <c r="H1" s="4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2:27" ht="12.75">
      <c r="B2" s="48" t="s">
        <v>32</v>
      </c>
      <c r="C2" s="48"/>
      <c r="D2" s="48"/>
      <c r="E2" s="48"/>
      <c r="F2" s="48"/>
      <c r="G2" s="48"/>
      <c r="H2" s="4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2:27" ht="12.75">
      <c r="B3" s="49" t="s">
        <v>33</v>
      </c>
      <c r="C3" s="49"/>
      <c r="D3" s="49"/>
      <c r="E3" s="48"/>
      <c r="F3" s="48"/>
      <c r="G3" s="48"/>
      <c r="H3" s="48"/>
      <c r="I3" s="43"/>
      <c r="J3" s="50"/>
      <c r="K3" s="50"/>
      <c r="L3" s="50"/>
      <c r="M3" s="50"/>
      <c r="N3" s="50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2:27" ht="12.75">
      <c r="B4" s="48" t="s">
        <v>34</v>
      </c>
      <c r="C4" s="48"/>
      <c r="D4" s="48"/>
      <c r="E4" s="48"/>
      <c r="F4" s="48"/>
      <c r="G4" s="48"/>
      <c r="H4" s="48"/>
      <c r="I4" s="43"/>
      <c r="J4" s="50"/>
      <c r="K4" s="50"/>
      <c r="L4" s="50"/>
      <c r="M4" s="50"/>
      <c r="N4" s="50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2:27" ht="12.75">
      <c r="B5" s="48" t="s">
        <v>74</v>
      </c>
      <c r="C5" s="48"/>
      <c r="D5" s="48"/>
      <c r="E5" s="48"/>
      <c r="F5" s="48"/>
      <c r="G5" s="48"/>
      <c r="H5" s="48"/>
      <c r="I5" s="43"/>
      <c r="J5" s="50"/>
      <c r="K5" s="50"/>
      <c r="L5" s="50"/>
      <c r="M5" s="50"/>
      <c r="N5" s="50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2:27" ht="15">
      <c r="B6" s="43"/>
      <c r="C6" s="93" t="s">
        <v>19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</row>
    <row r="7" spans="2:27" ht="18" customHeight="1">
      <c r="B7" s="90" t="s">
        <v>75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51"/>
      <c r="AA7" s="51"/>
    </row>
    <row r="8" spans="2:27" ht="18" customHeight="1">
      <c r="B8" s="90" t="s">
        <v>41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51"/>
      <c r="AA8" s="51"/>
    </row>
    <row r="9" spans="2:27" ht="18" customHeight="1">
      <c r="B9" s="90" t="s">
        <v>40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51"/>
      <c r="AA9" s="51"/>
    </row>
    <row r="10" spans="2:27" ht="18" customHeight="1">
      <c r="B10" s="91" t="s">
        <v>76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51"/>
      <c r="AA10" s="51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87" t="s">
        <v>27</v>
      </c>
      <c r="C12" s="102" t="s">
        <v>18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  <c r="O12" s="102" t="s">
        <v>7</v>
      </c>
      <c r="P12" s="103"/>
      <c r="Q12" s="103"/>
      <c r="R12" s="103"/>
      <c r="S12" s="103"/>
      <c r="T12" s="103"/>
      <c r="U12" s="95" t="s">
        <v>23</v>
      </c>
      <c r="V12" s="87" t="s">
        <v>24</v>
      </c>
      <c r="W12" s="87" t="s">
        <v>38</v>
      </c>
      <c r="X12" s="87" t="s">
        <v>26</v>
      </c>
      <c r="Y12" s="87" t="s">
        <v>25</v>
      </c>
      <c r="Z12" s="3"/>
      <c r="AB12" s="6"/>
      <c r="AC12"/>
    </row>
    <row r="13" spans="2:29" ht="48.75" customHeight="1">
      <c r="B13" s="88"/>
      <c r="C13" s="106" t="s">
        <v>3</v>
      </c>
      <c r="D13" s="86" t="s">
        <v>4</v>
      </c>
      <c r="E13" s="86" t="s">
        <v>5</v>
      </c>
      <c r="F13" s="86" t="s">
        <v>6</v>
      </c>
      <c r="G13" s="86" t="s">
        <v>9</v>
      </c>
      <c r="H13" s="86" t="s">
        <v>10</v>
      </c>
      <c r="I13" s="86" t="s">
        <v>11</v>
      </c>
      <c r="J13" s="86" t="s">
        <v>12</v>
      </c>
      <c r="K13" s="86" t="s">
        <v>13</v>
      </c>
      <c r="L13" s="86" t="s">
        <v>14</v>
      </c>
      <c r="M13" s="87" t="s">
        <v>15</v>
      </c>
      <c r="N13" s="87" t="s">
        <v>16</v>
      </c>
      <c r="O13" s="87" t="s">
        <v>8</v>
      </c>
      <c r="P13" s="87" t="s">
        <v>20</v>
      </c>
      <c r="Q13" s="87" t="s">
        <v>35</v>
      </c>
      <c r="R13" s="87" t="s">
        <v>21</v>
      </c>
      <c r="S13" s="87" t="s">
        <v>36</v>
      </c>
      <c r="T13" s="87" t="s">
        <v>22</v>
      </c>
      <c r="U13" s="96"/>
      <c r="V13" s="88"/>
      <c r="W13" s="88"/>
      <c r="X13" s="88"/>
      <c r="Y13" s="88"/>
      <c r="Z13" s="3"/>
      <c r="AB13" s="6"/>
      <c r="AC13"/>
    </row>
    <row r="14" spans="2:29" ht="15.75" customHeight="1">
      <c r="B14" s="88"/>
      <c r="C14" s="106"/>
      <c r="D14" s="86"/>
      <c r="E14" s="86"/>
      <c r="F14" s="86"/>
      <c r="G14" s="86"/>
      <c r="H14" s="86"/>
      <c r="I14" s="86"/>
      <c r="J14" s="86"/>
      <c r="K14" s="86"/>
      <c r="L14" s="86"/>
      <c r="M14" s="88"/>
      <c r="N14" s="88"/>
      <c r="O14" s="88"/>
      <c r="P14" s="88"/>
      <c r="Q14" s="88"/>
      <c r="R14" s="88"/>
      <c r="S14" s="88"/>
      <c r="T14" s="88"/>
      <c r="U14" s="96"/>
      <c r="V14" s="88"/>
      <c r="W14" s="88"/>
      <c r="X14" s="88"/>
      <c r="Y14" s="88"/>
      <c r="Z14" s="3"/>
      <c r="AB14" s="6"/>
      <c r="AC14"/>
    </row>
    <row r="15" spans="2:29" ht="30" customHeight="1">
      <c r="B15" s="99"/>
      <c r="C15" s="106"/>
      <c r="D15" s="86"/>
      <c r="E15" s="86"/>
      <c r="F15" s="86"/>
      <c r="G15" s="86"/>
      <c r="H15" s="86"/>
      <c r="I15" s="86"/>
      <c r="J15" s="86"/>
      <c r="K15" s="86"/>
      <c r="L15" s="86"/>
      <c r="M15" s="89"/>
      <c r="N15" s="89"/>
      <c r="O15" s="89"/>
      <c r="P15" s="89"/>
      <c r="Q15" s="89"/>
      <c r="R15" s="89"/>
      <c r="S15" s="89"/>
      <c r="T15" s="89"/>
      <c r="U15" s="97"/>
      <c r="V15" s="89"/>
      <c r="W15" s="89"/>
      <c r="X15" s="89"/>
      <c r="Y15" s="89"/>
      <c r="Z15" s="3"/>
      <c r="AB15" s="6"/>
      <c r="AC15"/>
    </row>
    <row r="16" spans="2:29" ht="12.75">
      <c r="B16" s="18">
        <v>1</v>
      </c>
      <c r="C16" s="52">
        <v>94.6109</v>
      </c>
      <c r="D16" s="53">
        <v>2.9115</v>
      </c>
      <c r="E16" s="53">
        <v>0.8655</v>
      </c>
      <c r="F16" s="53">
        <v>0.1203</v>
      </c>
      <c r="G16" s="53">
        <v>0.145</v>
      </c>
      <c r="H16" s="53">
        <v>0.0021</v>
      </c>
      <c r="I16" s="53">
        <v>0.0331</v>
      </c>
      <c r="J16" s="53">
        <v>0.0258</v>
      </c>
      <c r="K16" s="53">
        <v>0.015</v>
      </c>
      <c r="L16" s="53">
        <v>0.009</v>
      </c>
      <c r="M16" s="53">
        <v>1.0362</v>
      </c>
      <c r="N16" s="53">
        <v>0.2256</v>
      </c>
      <c r="O16" s="53">
        <v>0.7098</v>
      </c>
      <c r="P16" s="54">
        <v>34.44</v>
      </c>
      <c r="Q16" s="55">
        <v>8242</v>
      </c>
      <c r="R16" s="54">
        <v>38.25</v>
      </c>
      <c r="S16" s="55">
        <v>9136</v>
      </c>
      <c r="T16" s="54">
        <v>49.8241</v>
      </c>
      <c r="U16" s="56">
        <v>-21.8</v>
      </c>
      <c r="V16" s="56">
        <v>-17.3</v>
      </c>
      <c r="W16" s="53"/>
      <c r="X16" s="53"/>
      <c r="Y16" s="19"/>
      <c r="AA16" s="4">
        <f aca="true" t="shared" si="0" ref="AA16:AA46">SUM(C16:N16)</f>
        <v>100</v>
      </c>
      <c r="AB16" s="36" t="str">
        <f>IF(AA16=100,"ОК"," ")</f>
        <v>ОК</v>
      </c>
      <c r="AC16"/>
    </row>
    <row r="17" spans="2:29" ht="12.75">
      <c r="B17" s="18">
        <v>2</v>
      </c>
      <c r="C17" s="52">
        <v>94.9353</v>
      </c>
      <c r="D17" s="53">
        <v>2.7422</v>
      </c>
      <c r="E17" s="53">
        <v>0.8104</v>
      </c>
      <c r="F17" s="53">
        <v>0.1159</v>
      </c>
      <c r="G17" s="53">
        <v>0.1367</v>
      </c>
      <c r="H17" s="53">
        <v>0.0015</v>
      </c>
      <c r="I17" s="53">
        <v>0.0308</v>
      </c>
      <c r="J17" s="53">
        <v>0.0239</v>
      </c>
      <c r="K17" s="53">
        <v>0.0139</v>
      </c>
      <c r="L17" s="53">
        <v>0.0076</v>
      </c>
      <c r="M17" s="53">
        <v>0.9754</v>
      </c>
      <c r="N17" s="53">
        <v>0.2064</v>
      </c>
      <c r="O17" s="53">
        <v>0.7073</v>
      </c>
      <c r="P17" s="54">
        <v>34.44</v>
      </c>
      <c r="Q17" s="55">
        <v>8227</v>
      </c>
      <c r="R17" s="54">
        <v>38.18</v>
      </c>
      <c r="S17" s="55">
        <v>9120</v>
      </c>
      <c r="T17" s="54">
        <v>49.83</v>
      </c>
      <c r="U17" s="56">
        <v>-20.4</v>
      </c>
      <c r="V17" s="56">
        <v>-15.3</v>
      </c>
      <c r="W17" s="53"/>
      <c r="X17" s="53"/>
      <c r="Y17" s="19"/>
      <c r="AA17" s="4">
        <f t="shared" si="0"/>
        <v>99.99999999999999</v>
      </c>
      <c r="AB17" s="36" t="str">
        <f>IF(AA17=100,"ОК"," ")</f>
        <v>ОК</v>
      </c>
      <c r="AC17"/>
    </row>
    <row r="18" spans="2:29" ht="12.75">
      <c r="B18" s="18">
        <v>3</v>
      </c>
      <c r="C18" s="52">
        <v>95.0009</v>
      </c>
      <c r="D18" s="53">
        <v>2.6981</v>
      </c>
      <c r="E18" s="53">
        <v>0.8115</v>
      </c>
      <c r="F18" s="53">
        <v>0.1163</v>
      </c>
      <c r="G18" s="53">
        <v>0.1363</v>
      </c>
      <c r="H18" s="53">
        <v>0.0014</v>
      </c>
      <c r="I18" s="53">
        <v>0.0306</v>
      </c>
      <c r="J18" s="53">
        <v>0.0237</v>
      </c>
      <c r="K18" s="53">
        <v>0.0119</v>
      </c>
      <c r="L18" s="53">
        <v>0.0081</v>
      </c>
      <c r="M18" s="53">
        <v>0.9521</v>
      </c>
      <c r="N18" s="53">
        <v>0.209</v>
      </c>
      <c r="O18" s="53">
        <v>0.7069</v>
      </c>
      <c r="P18" s="54">
        <v>34.44</v>
      </c>
      <c r="Q18" s="55">
        <v>8225</v>
      </c>
      <c r="R18" s="54">
        <v>38.18</v>
      </c>
      <c r="S18" s="55">
        <v>9118</v>
      </c>
      <c r="T18" s="54">
        <v>49.83</v>
      </c>
      <c r="U18" s="56">
        <v>-20.3</v>
      </c>
      <c r="V18" s="56">
        <v>-15</v>
      </c>
      <c r="W18" s="53"/>
      <c r="X18" s="19"/>
      <c r="Y18" s="19"/>
      <c r="AA18" s="4">
        <f t="shared" si="0"/>
        <v>99.99990000000001</v>
      </c>
      <c r="AB18" s="36" t="str">
        <f>IF(AA18=100,"ОК"," ")</f>
        <v> </v>
      </c>
      <c r="AC18"/>
    </row>
    <row r="19" spans="2:29" ht="12.75">
      <c r="B19" s="18">
        <v>4</v>
      </c>
      <c r="C19" s="52">
        <v>95.045</v>
      </c>
      <c r="D19" s="53">
        <v>2.6788</v>
      </c>
      <c r="E19" s="53">
        <v>0.814</v>
      </c>
      <c r="F19" s="53">
        <v>0.117</v>
      </c>
      <c r="G19" s="53">
        <v>0.1363</v>
      </c>
      <c r="H19" s="53">
        <v>0.0015</v>
      </c>
      <c r="I19" s="53">
        <v>0.0303</v>
      </c>
      <c r="J19" s="53">
        <v>0.0236</v>
      </c>
      <c r="K19" s="53">
        <v>0.011</v>
      </c>
      <c r="L19" s="53">
        <v>0.0084</v>
      </c>
      <c r="M19" s="53">
        <v>0.9263</v>
      </c>
      <c r="N19" s="53">
        <v>0.2078</v>
      </c>
      <c r="O19" s="53">
        <v>0.7066</v>
      </c>
      <c r="P19" s="54">
        <v>34.44</v>
      </c>
      <c r="Q19" s="55">
        <v>8226</v>
      </c>
      <c r="R19" s="54">
        <v>38.18</v>
      </c>
      <c r="S19" s="55">
        <v>9119</v>
      </c>
      <c r="T19" s="54">
        <v>49.85</v>
      </c>
      <c r="U19" s="56">
        <v>-20.1</v>
      </c>
      <c r="V19" s="56">
        <v>-14.9</v>
      </c>
      <c r="W19" s="53"/>
      <c r="X19" s="53"/>
      <c r="Y19" s="19"/>
      <c r="AA19" s="4">
        <f t="shared" si="0"/>
        <v>99.99999999999999</v>
      </c>
      <c r="AB19" s="36" t="str">
        <f aca="true" t="shared" si="1" ref="AB19:AB46">IF(AA19=100,"ОК"," ")</f>
        <v>ОК</v>
      </c>
      <c r="AC19"/>
    </row>
    <row r="20" spans="2:29" ht="12.75">
      <c r="B20" s="18">
        <v>5</v>
      </c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5"/>
      <c r="R20" s="54"/>
      <c r="S20" s="55"/>
      <c r="T20" s="54"/>
      <c r="U20" s="56"/>
      <c r="V20" s="56"/>
      <c r="W20" s="53"/>
      <c r="X20" s="53"/>
      <c r="Y20" s="19"/>
      <c r="AA20" s="4">
        <f t="shared" si="0"/>
        <v>0</v>
      </c>
      <c r="AB20" s="36" t="str">
        <f t="shared" si="1"/>
        <v> </v>
      </c>
      <c r="AC20"/>
    </row>
    <row r="21" spans="2:29" ht="12.75">
      <c r="B21" s="18">
        <v>6</v>
      </c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5"/>
      <c r="R21" s="54"/>
      <c r="S21" s="55"/>
      <c r="T21" s="54"/>
      <c r="U21" s="56"/>
      <c r="V21" s="56"/>
      <c r="W21" s="53"/>
      <c r="X21" s="53"/>
      <c r="Y21" s="19"/>
      <c r="AA21" s="4">
        <f t="shared" si="0"/>
        <v>0</v>
      </c>
      <c r="AB21" s="36" t="str">
        <f t="shared" si="1"/>
        <v> </v>
      </c>
      <c r="AC21"/>
    </row>
    <row r="22" spans="2:29" ht="12.75">
      <c r="B22" s="18">
        <v>7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5"/>
      <c r="R22" s="54"/>
      <c r="S22" s="55"/>
      <c r="T22" s="54"/>
      <c r="U22" s="56"/>
      <c r="V22" s="56"/>
      <c r="W22" s="53"/>
      <c r="X22" s="53"/>
      <c r="Y22" s="19"/>
      <c r="AA22" s="4">
        <f t="shared" si="0"/>
        <v>0</v>
      </c>
      <c r="AB22" s="36" t="str">
        <f t="shared" si="1"/>
        <v> </v>
      </c>
      <c r="AC22"/>
    </row>
    <row r="23" spans="2:29" ht="12.75">
      <c r="B23" s="18">
        <v>8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5"/>
      <c r="R23" s="54"/>
      <c r="S23" s="55"/>
      <c r="T23" s="54"/>
      <c r="U23" s="56"/>
      <c r="V23" s="56"/>
      <c r="W23" s="53"/>
      <c r="X23" s="53"/>
      <c r="Y23" s="19"/>
      <c r="AA23" s="4">
        <f t="shared" si="0"/>
        <v>0</v>
      </c>
      <c r="AB23" s="36" t="str">
        <f t="shared" si="1"/>
        <v> </v>
      </c>
      <c r="AC23"/>
    </row>
    <row r="24" spans="2:29" ht="15" customHeight="1">
      <c r="B24" s="18">
        <v>9</v>
      </c>
      <c r="C24" s="52">
        <v>94.6139</v>
      </c>
      <c r="D24" s="53">
        <v>2.8979</v>
      </c>
      <c r="E24" s="53">
        <v>0.8688</v>
      </c>
      <c r="F24" s="53">
        <v>0.1221</v>
      </c>
      <c r="G24" s="53">
        <v>0.1468</v>
      </c>
      <c r="H24" s="53">
        <v>0.0016</v>
      </c>
      <c r="I24" s="53">
        <v>0.0318</v>
      </c>
      <c r="J24" s="53">
        <v>0.0247</v>
      </c>
      <c r="K24" s="53">
        <v>0.013</v>
      </c>
      <c r="L24" s="53">
        <v>0.0056</v>
      </c>
      <c r="M24" s="53">
        <v>1.0485</v>
      </c>
      <c r="N24" s="53">
        <v>0.2255</v>
      </c>
      <c r="O24" s="53">
        <v>0.7098</v>
      </c>
      <c r="P24" s="54">
        <v>34.498</v>
      </c>
      <c r="Q24" s="55">
        <v>8240</v>
      </c>
      <c r="R24" s="54">
        <v>38.241</v>
      </c>
      <c r="S24" s="55">
        <v>9134</v>
      </c>
      <c r="T24" s="54">
        <v>49.8157</v>
      </c>
      <c r="U24" s="56">
        <v>-14.8</v>
      </c>
      <c r="V24" s="56">
        <v>-9.1</v>
      </c>
      <c r="W24" s="57"/>
      <c r="X24" s="57">
        <v>0.0004</v>
      </c>
      <c r="Y24" s="57" t="s">
        <v>71</v>
      </c>
      <c r="AA24" s="4">
        <f t="shared" si="0"/>
        <v>100.00019999999999</v>
      </c>
      <c r="AB24" s="36" t="str">
        <f t="shared" si="1"/>
        <v> </v>
      </c>
      <c r="AC24"/>
    </row>
    <row r="25" spans="2:29" ht="12.75">
      <c r="B25" s="18">
        <v>10</v>
      </c>
      <c r="C25" s="52">
        <v>94.6604</v>
      </c>
      <c r="D25" s="53">
        <v>2.8912</v>
      </c>
      <c r="E25" s="53">
        <v>0.8692</v>
      </c>
      <c r="F25" s="53">
        <v>0.1216</v>
      </c>
      <c r="G25" s="53">
        <v>0.1452</v>
      </c>
      <c r="H25" s="53">
        <v>0.0014</v>
      </c>
      <c r="I25" s="53">
        <v>0.0317</v>
      </c>
      <c r="J25" s="53">
        <v>0.0246</v>
      </c>
      <c r="K25" s="53">
        <v>0.0142</v>
      </c>
      <c r="L25" s="53">
        <v>0.0055</v>
      </c>
      <c r="M25" s="53">
        <v>1.0131</v>
      </c>
      <c r="N25" s="53">
        <v>0.2221</v>
      </c>
      <c r="O25" s="53">
        <v>0.7095</v>
      </c>
      <c r="P25" s="54">
        <v>34.509</v>
      </c>
      <c r="Q25" s="55">
        <v>8242</v>
      </c>
      <c r="R25" s="54">
        <v>38.25</v>
      </c>
      <c r="S25" s="55">
        <v>9137</v>
      </c>
      <c r="T25" s="54">
        <v>49.84</v>
      </c>
      <c r="U25" s="56">
        <v>-14.9</v>
      </c>
      <c r="V25" s="56">
        <v>-9.2</v>
      </c>
      <c r="W25" s="53"/>
      <c r="X25" s="53"/>
      <c r="Y25" s="19"/>
      <c r="AA25" s="4">
        <f t="shared" si="0"/>
        <v>100.0002</v>
      </c>
      <c r="AB25" s="36" t="str">
        <f t="shared" si="1"/>
        <v> </v>
      </c>
      <c r="AC25"/>
    </row>
    <row r="26" spans="2:29" ht="12.75">
      <c r="B26" s="18">
        <v>11</v>
      </c>
      <c r="C26" s="52">
        <v>94.4981</v>
      </c>
      <c r="D26" s="53">
        <v>2.986</v>
      </c>
      <c r="E26" s="53">
        <v>0.8819</v>
      </c>
      <c r="F26" s="53">
        <v>0.1226</v>
      </c>
      <c r="G26" s="53">
        <v>0.1486</v>
      </c>
      <c r="H26" s="53">
        <v>0.002</v>
      </c>
      <c r="I26" s="53">
        <v>0.0328</v>
      </c>
      <c r="J26" s="53">
        <v>0.0257</v>
      </c>
      <c r="K26" s="53">
        <v>0.0152</v>
      </c>
      <c r="L26" s="53">
        <v>0.0058</v>
      </c>
      <c r="M26" s="53">
        <v>1.0603</v>
      </c>
      <c r="N26" s="53">
        <v>0.2211</v>
      </c>
      <c r="O26" s="53">
        <v>0.7106</v>
      </c>
      <c r="P26" s="54">
        <v>34.53</v>
      </c>
      <c r="Q26" s="55">
        <v>8248</v>
      </c>
      <c r="R26" s="54">
        <v>38.28</v>
      </c>
      <c r="S26" s="55">
        <v>9142</v>
      </c>
      <c r="T26" s="54">
        <v>49.83</v>
      </c>
      <c r="U26" s="56">
        <v>-15.1</v>
      </c>
      <c r="V26" s="56">
        <v>-9.4</v>
      </c>
      <c r="W26" s="53"/>
      <c r="X26" s="53"/>
      <c r="Y26" s="19"/>
      <c r="AA26" s="4">
        <f t="shared" si="0"/>
        <v>100.00009999999999</v>
      </c>
      <c r="AB26" s="36" t="str">
        <f t="shared" si="1"/>
        <v> </v>
      </c>
      <c r="AC26"/>
    </row>
    <row r="27" spans="2:29" ht="12.75">
      <c r="B27" s="18">
        <v>12</v>
      </c>
      <c r="C27" s="52">
        <v>94.5265</v>
      </c>
      <c r="D27" s="53">
        <v>2.947</v>
      </c>
      <c r="E27" s="53">
        <v>0.8701</v>
      </c>
      <c r="F27" s="53">
        <v>0.1208</v>
      </c>
      <c r="G27" s="53">
        <v>0.1464</v>
      </c>
      <c r="H27" s="53">
        <v>0.0016</v>
      </c>
      <c r="I27" s="53">
        <v>0.0315</v>
      </c>
      <c r="J27" s="53">
        <v>0.0246</v>
      </c>
      <c r="K27" s="53">
        <v>0.0137</v>
      </c>
      <c r="L27" s="53">
        <v>0.0063</v>
      </c>
      <c r="M27" s="53">
        <v>1.0885</v>
      </c>
      <c r="N27" s="53">
        <v>0.2229</v>
      </c>
      <c r="O27" s="53">
        <v>0.7102</v>
      </c>
      <c r="P27" s="54">
        <v>34.5</v>
      </c>
      <c r="Q27" s="55">
        <v>8240</v>
      </c>
      <c r="R27" s="54">
        <v>38.24</v>
      </c>
      <c r="S27" s="55">
        <v>9134</v>
      </c>
      <c r="T27" s="54">
        <v>49.8</v>
      </c>
      <c r="U27" s="56">
        <v>-15.1</v>
      </c>
      <c r="V27" s="56">
        <v>-9.4</v>
      </c>
      <c r="W27" s="53" t="s">
        <v>39</v>
      </c>
      <c r="X27" s="53"/>
      <c r="Y27" s="19"/>
      <c r="AA27" s="4">
        <f t="shared" si="0"/>
        <v>99.99989999999998</v>
      </c>
      <c r="AB27" s="36" t="str">
        <f t="shared" si="1"/>
        <v> </v>
      </c>
      <c r="AC27"/>
    </row>
    <row r="28" spans="2:29" ht="12.75">
      <c r="B28" s="18">
        <v>13</v>
      </c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5"/>
      <c r="R28" s="54"/>
      <c r="S28" s="55"/>
      <c r="T28" s="54"/>
      <c r="U28" s="56"/>
      <c r="V28" s="56"/>
      <c r="W28" s="53"/>
      <c r="X28" s="53"/>
      <c r="Y28" s="19"/>
      <c r="AA28" s="4">
        <f t="shared" si="0"/>
        <v>0</v>
      </c>
      <c r="AB28" s="36" t="str">
        <f t="shared" si="1"/>
        <v> </v>
      </c>
      <c r="AC28"/>
    </row>
    <row r="29" spans="2:29" ht="12.75">
      <c r="B29" s="18">
        <v>14</v>
      </c>
      <c r="C29" s="52">
        <v>94.6533</v>
      </c>
      <c r="D29" s="53">
        <v>2.8981</v>
      </c>
      <c r="E29" s="53">
        <v>0.8546</v>
      </c>
      <c r="F29" s="53">
        <v>0.1186</v>
      </c>
      <c r="G29" s="53">
        <v>0.1429</v>
      </c>
      <c r="H29" s="53">
        <v>0.0013</v>
      </c>
      <c r="I29" s="53">
        <v>0.0315</v>
      </c>
      <c r="J29" s="53">
        <v>0.0245</v>
      </c>
      <c r="K29" s="53">
        <v>0.0133</v>
      </c>
      <c r="L29" s="53">
        <v>0.0068</v>
      </c>
      <c r="M29" s="53">
        <v>1.0403</v>
      </c>
      <c r="N29" s="53">
        <v>0.2147</v>
      </c>
      <c r="O29" s="53">
        <v>0.7093</v>
      </c>
      <c r="P29" s="54">
        <v>34.49</v>
      </c>
      <c r="Q29" s="55">
        <v>8238</v>
      </c>
      <c r="R29" s="54">
        <v>38.23</v>
      </c>
      <c r="S29" s="55">
        <v>9132</v>
      </c>
      <c r="T29" s="54">
        <v>49.85</v>
      </c>
      <c r="U29" s="56">
        <v>-15.2</v>
      </c>
      <c r="V29" s="56">
        <v>-9.5</v>
      </c>
      <c r="W29" s="53"/>
      <c r="X29" s="53"/>
      <c r="Y29" s="19"/>
      <c r="AA29" s="4">
        <f t="shared" si="0"/>
        <v>99.9999</v>
      </c>
      <c r="AB29" s="36" t="str">
        <f t="shared" si="1"/>
        <v> </v>
      </c>
      <c r="AC29"/>
    </row>
    <row r="30" spans="2:29" ht="12.75">
      <c r="B30" s="18">
        <v>15</v>
      </c>
      <c r="C30" s="52">
        <v>94.8368</v>
      </c>
      <c r="D30" s="53">
        <v>2.8051</v>
      </c>
      <c r="E30" s="53">
        <v>0.8342</v>
      </c>
      <c r="F30" s="53">
        <v>0.115</v>
      </c>
      <c r="G30" s="53">
        <v>0.1361</v>
      </c>
      <c r="H30" s="53">
        <v>0.0015</v>
      </c>
      <c r="I30" s="53">
        <v>0.03</v>
      </c>
      <c r="J30" s="53">
        <v>0.0234</v>
      </c>
      <c r="K30" s="53">
        <v>0.0137</v>
      </c>
      <c r="L30" s="53">
        <v>0.006</v>
      </c>
      <c r="M30" s="53">
        <v>0.9824</v>
      </c>
      <c r="N30" s="53">
        <v>0.2159</v>
      </c>
      <c r="O30" s="53">
        <v>0.708</v>
      </c>
      <c r="P30" s="54">
        <v>34.4649</v>
      </c>
      <c r="Q30" s="55">
        <v>8232</v>
      </c>
      <c r="R30" s="54">
        <v>38.21</v>
      </c>
      <c r="S30" s="55">
        <v>9125</v>
      </c>
      <c r="T30" s="54">
        <v>49.83</v>
      </c>
      <c r="U30" s="56">
        <v>-15.9</v>
      </c>
      <c r="V30" s="56">
        <v>-10.8</v>
      </c>
      <c r="W30" s="53"/>
      <c r="X30" s="53"/>
      <c r="Y30" s="19"/>
      <c r="AA30" s="4">
        <f t="shared" si="0"/>
        <v>100.00009999999997</v>
      </c>
      <c r="AB30" s="36" t="str">
        <f t="shared" si="1"/>
        <v> </v>
      </c>
      <c r="AC30"/>
    </row>
    <row r="31" spans="2:29" ht="12.75">
      <c r="B31" s="20">
        <v>16</v>
      </c>
      <c r="C31" s="19">
        <v>94.4742</v>
      </c>
      <c r="D31" s="53">
        <v>3.0087</v>
      </c>
      <c r="E31" s="53">
        <v>0.8762</v>
      </c>
      <c r="F31" s="53">
        <v>0.1161</v>
      </c>
      <c r="G31" s="53">
        <v>0.1446</v>
      </c>
      <c r="H31" s="53">
        <v>0.0021</v>
      </c>
      <c r="I31" s="53">
        <v>0.0322</v>
      </c>
      <c r="J31" s="53">
        <v>0.0252</v>
      </c>
      <c r="K31" s="53">
        <v>0.0169</v>
      </c>
      <c r="L31" s="53">
        <v>0.0073</v>
      </c>
      <c r="M31" s="53">
        <v>1.0612</v>
      </c>
      <c r="N31" s="53">
        <v>0.2352</v>
      </c>
      <c r="O31" s="53">
        <v>0.7107</v>
      </c>
      <c r="P31" s="54">
        <v>34.523</v>
      </c>
      <c r="Q31" s="55">
        <v>8246</v>
      </c>
      <c r="R31" s="54">
        <v>38.2676</v>
      </c>
      <c r="S31" s="55">
        <v>9140</v>
      </c>
      <c r="T31" s="54">
        <v>49.8177</v>
      </c>
      <c r="U31" s="56">
        <v>-15.5</v>
      </c>
      <c r="V31" s="56">
        <v>-10.5</v>
      </c>
      <c r="W31" s="53"/>
      <c r="X31" s="53"/>
      <c r="Y31" s="19"/>
      <c r="AA31" s="4">
        <f t="shared" si="0"/>
        <v>99.99990000000001</v>
      </c>
      <c r="AB31" s="36" t="str">
        <f t="shared" si="1"/>
        <v> </v>
      </c>
      <c r="AC31"/>
    </row>
    <row r="32" spans="2:29" ht="12.75">
      <c r="B32" s="20">
        <v>17</v>
      </c>
      <c r="C32" s="19">
        <v>94.6883</v>
      </c>
      <c r="D32" s="53">
        <v>2.8881</v>
      </c>
      <c r="E32" s="53">
        <v>0.8455</v>
      </c>
      <c r="F32" s="53">
        <v>0.1147</v>
      </c>
      <c r="G32" s="53">
        <v>0.1397</v>
      </c>
      <c r="H32" s="53">
        <v>0.0015</v>
      </c>
      <c r="I32" s="53">
        <v>0.0314</v>
      </c>
      <c r="J32" s="53">
        <v>0.0244</v>
      </c>
      <c r="K32" s="53">
        <v>0.015</v>
      </c>
      <c r="L32" s="53">
        <v>0.006</v>
      </c>
      <c r="M32" s="53">
        <v>1.0192</v>
      </c>
      <c r="N32" s="53">
        <v>0.226</v>
      </c>
      <c r="O32" s="53">
        <v>0.7091</v>
      </c>
      <c r="P32" s="54">
        <v>34.48</v>
      </c>
      <c r="Q32" s="55">
        <v>8236</v>
      </c>
      <c r="R32" s="54">
        <v>38.23</v>
      </c>
      <c r="S32" s="55">
        <v>9130</v>
      </c>
      <c r="T32" s="54">
        <v>49.82</v>
      </c>
      <c r="U32" s="56">
        <v>-17.3</v>
      </c>
      <c r="V32" s="56">
        <v>-13</v>
      </c>
      <c r="W32" s="53"/>
      <c r="X32" s="53"/>
      <c r="Y32" s="19"/>
      <c r="AA32" s="4">
        <f t="shared" si="0"/>
        <v>99.9998</v>
      </c>
      <c r="AB32" s="36" t="str">
        <f t="shared" si="1"/>
        <v> </v>
      </c>
      <c r="AC32"/>
    </row>
    <row r="33" spans="2:29" ht="12.75">
      <c r="B33" s="20">
        <v>18</v>
      </c>
      <c r="C33" s="19">
        <v>94.6986</v>
      </c>
      <c r="D33" s="53">
        <v>2.8805</v>
      </c>
      <c r="E33" s="53">
        <v>0.8491</v>
      </c>
      <c r="F33" s="53">
        <v>0.1164</v>
      </c>
      <c r="G33" s="53">
        <v>0.1396</v>
      </c>
      <c r="H33" s="53">
        <v>0.0013</v>
      </c>
      <c r="I33" s="53">
        <v>0.0313</v>
      </c>
      <c r="J33" s="53">
        <v>0.0244</v>
      </c>
      <c r="K33" s="53">
        <v>0.0139</v>
      </c>
      <c r="L33" s="53">
        <v>0.0064</v>
      </c>
      <c r="M33" s="53">
        <v>1.0088</v>
      </c>
      <c r="N33" s="53">
        <v>0.2299</v>
      </c>
      <c r="O33" s="53">
        <v>0.7091</v>
      </c>
      <c r="P33" s="54">
        <v>34.48</v>
      </c>
      <c r="Q33" s="55">
        <v>8237</v>
      </c>
      <c r="R33" s="54">
        <v>38.227</v>
      </c>
      <c r="S33" s="55">
        <v>9130</v>
      </c>
      <c r="T33" s="54">
        <v>49.82</v>
      </c>
      <c r="U33" s="56">
        <v>-18.4</v>
      </c>
      <c r="V33" s="56">
        <v>-14</v>
      </c>
      <c r="W33" s="53"/>
      <c r="X33" s="53"/>
      <c r="Y33" s="19"/>
      <c r="AA33" s="4">
        <f t="shared" si="0"/>
        <v>100.0002</v>
      </c>
      <c r="AB33" s="36" t="str">
        <f t="shared" si="1"/>
        <v> </v>
      </c>
      <c r="AC33"/>
    </row>
    <row r="34" spans="2:29" ht="12.75">
      <c r="B34" s="20">
        <v>19</v>
      </c>
      <c r="C34" s="19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5"/>
      <c r="R34" s="54"/>
      <c r="S34" s="55"/>
      <c r="T34" s="54"/>
      <c r="U34" s="56"/>
      <c r="V34" s="56"/>
      <c r="W34" s="53"/>
      <c r="X34" s="53"/>
      <c r="Y34" s="19"/>
      <c r="AA34" s="4">
        <f t="shared" si="0"/>
        <v>0</v>
      </c>
      <c r="AB34" s="36" t="str">
        <f t="shared" si="1"/>
        <v> </v>
      </c>
      <c r="AC34"/>
    </row>
    <row r="35" spans="2:29" ht="12.75">
      <c r="B35" s="20">
        <v>20</v>
      </c>
      <c r="C35" s="1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55"/>
      <c r="R35" s="54"/>
      <c r="S35" s="55"/>
      <c r="T35" s="54"/>
      <c r="U35" s="56"/>
      <c r="V35" s="56"/>
      <c r="W35" s="53"/>
      <c r="X35" s="53"/>
      <c r="Y35" s="19"/>
      <c r="AA35" s="4">
        <f t="shared" si="0"/>
        <v>0</v>
      </c>
      <c r="AB35" s="36" t="str">
        <f t="shared" si="1"/>
        <v> </v>
      </c>
      <c r="AC35"/>
    </row>
    <row r="36" spans="2:29" ht="12.75">
      <c r="B36" s="20">
        <v>21</v>
      </c>
      <c r="C36" s="19">
        <v>94.6321</v>
      </c>
      <c r="D36" s="53">
        <v>2.8961</v>
      </c>
      <c r="E36" s="53">
        <v>0.8694</v>
      </c>
      <c r="F36" s="53">
        <v>0.1215</v>
      </c>
      <c r="G36" s="53">
        <v>0.1436</v>
      </c>
      <c r="H36" s="53">
        <v>0.0014</v>
      </c>
      <c r="I36" s="53">
        <v>0.0317</v>
      </c>
      <c r="J36" s="53">
        <v>0.0255</v>
      </c>
      <c r="K36" s="53">
        <v>0.0134</v>
      </c>
      <c r="L36" s="53">
        <v>0.0068</v>
      </c>
      <c r="M36" s="53">
        <v>1.037</v>
      </c>
      <c r="N36" s="53">
        <v>0.2216</v>
      </c>
      <c r="O36" s="53">
        <v>0.7096</v>
      </c>
      <c r="P36" s="54">
        <v>34.5</v>
      </c>
      <c r="Q36" s="55">
        <v>8240</v>
      </c>
      <c r="R36" s="54">
        <v>38.24</v>
      </c>
      <c r="S36" s="55">
        <v>9134</v>
      </c>
      <c r="T36" s="54">
        <v>49.82</v>
      </c>
      <c r="U36" s="56">
        <v>-18.2</v>
      </c>
      <c r="V36" s="56">
        <v>-13.6</v>
      </c>
      <c r="W36" s="53"/>
      <c r="X36" s="53"/>
      <c r="Y36" s="19"/>
      <c r="AA36" s="4">
        <f t="shared" si="0"/>
        <v>100.0001</v>
      </c>
      <c r="AB36" s="36" t="str">
        <f t="shared" si="1"/>
        <v> </v>
      </c>
      <c r="AC36"/>
    </row>
    <row r="37" spans="2:29" ht="12.75">
      <c r="B37" s="20">
        <v>22</v>
      </c>
      <c r="C37" s="19">
        <v>94.5823</v>
      </c>
      <c r="D37" s="53">
        <v>2.9136</v>
      </c>
      <c r="E37" s="53">
        <v>0.873</v>
      </c>
      <c r="F37" s="53">
        <v>0.1213</v>
      </c>
      <c r="G37" s="53">
        <v>0.1431</v>
      </c>
      <c r="H37" s="53">
        <v>0.0014</v>
      </c>
      <c r="I37" s="53">
        <v>0.0311</v>
      </c>
      <c r="J37" s="53">
        <v>0.0245</v>
      </c>
      <c r="K37" s="53">
        <v>0.0138</v>
      </c>
      <c r="L37" s="53">
        <v>0.0074</v>
      </c>
      <c r="M37" s="53">
        <v>1.0642</v>
      </c>
      <c r="N37" s="53">
        <v>0.2243</v>
      </c>
      <c r="O37" s="53">
        <v>0.7099</v>
      </c>
      <c r="P37" s="54">
        <v>34.495</v>
      </c>
      <c r="Q37" s="55">
        <v>8239</v>
      </c>
      <c r="R37" s="54">
        <v>38.24</v>
      </c>
      <c r="S37" s="55">
        <v>9133</v>
      </c>
      <c r="T37" s="54">
        <v>49.81</v>
      </c>
      <c r="U37" s="56">
        <v>-18.3</v>
      </c>
      <c r="V37" s="56">
        <v>-13.8</v>
      </c>
      <c r="W37" s="53"/>
      <c r="X37" s="53"/>
      <c r="Y37" s="19"/>
      <c r="AA37" s="4">
        <f t="shared" si="0"/>
        <v>100.00000000000003</v>
      </c>
      <c r="AB37" s="36" t="str">
        <f t="shared" si="1"/>
        <v>ОК</v>
      </c>
      <c r="AC37"/>
    </row>
    <row r="38" spans="2:29" ht="12.75">
      <c r="B38" s="20">
        <v>23</v>
      </c>
      <c r="C38" s="19">
        <v>94.7136</v>
      </c>
      <c r="D38" s="53">
        <v>2.8381</v>
      </c>
      <c r="E38" s="53">
        <v>0.854</v>
      </c>
      <c r="F38" s="53">
        <v>0.1193</v>
      </c>
      <c r="G38" s="53">
        <v>0.14</v>
      </c>
      <c r="H38" s="53">
        <v>0.0013</v>
      </c>
      <c r="I38" s="53">
        <v>0.0309</v>
      </c>
      <c r="J38" s="53">
        <v>0.0243</v>
      </c>
      <c r="K38" s="53">
        <v>0.0135</v>
      </c>
      <c r="L38" s="53">
        <v>0.0069</v>
      </c>
      <c r="M38" s="53">
        <v>1.0358</v>
      </c>
      <c r="N38" s="53">
        <v>0.2222</v>
      </c>
      <c r="O38" s="53">
        <v>0.709</v>
      </c>
      <c r="P38" s="54">
        <v>34.47</v>
      </c>
      <c r="Q38" s="55">
        <v>8233</v>
      </c>
      <c r="R38" s="54">
        <v>38.2126</v>
      </c>
      <c r="S38" s="55">
        <v>9127</v>
      </c>
      <c r="T38" s="54">
        <v>49.81</v>
      </c>
      <c r="U38" s="56">
        <v>-18</v>
      </c>
      <c r="V38" s="56">
        <v>-12.8</v>
      </c>
      <c r="W38" s="53"/>
      <c r="X38" s="53"/>
      <c r="Y38" s="19"/>
      <c r="AA38" s="4">
        <f t="shared" si="0"/>
        <v>99.99989999999998</v>
      </c>
      <c r="AB38" s="36" t="str">
        <f t="shared" si="1"/>
        <v> </v>
      </c>
      <c r="AC38"/>
    </row>
    <row r="39" spans="2:29" ht="12.75">
      <c r="B39" s="20">
        <v>24</v>
      </c>
      <c r="C39" s="19">
        <v>94.6632</v>
      </c>
      <c r="D39" s="53">
        <v>2.8922</v>
      </c>
      <c r="E39" s="53">
        <v>0.8699</v>
      </c>
      <c r="F39" s="53">
        <v>0.1213</v>
      </c>
      <c r="G39" s="53">
        <v>0.142</v>
      </c>
      <c r="H39" s="53">
        <v>0.0011</v>
      </c>
      <c r="I39" s="53">
        <v>0.0303</v>
      </c>
      <c r="J39" s="53">
        <v>0.0239</v>
      </c>
      <c r="K39" s="53">
        <v>0.0118</v>
      </c>
      <c r="L39" s="53">
        <v>0.0081</v>
      </c>
      <c r="M39" s="53">
        <v>1.0059</v>
      </c>
      <c r="N39" s="53">
        <v>0.2303</v>
      </c>
      <c r="O39" s="53">
        <v>0.7094</v>
      </c>
      <c r="P39" s="54">
        <v>34.5</v>
      </c>
      <c r="Q39" s="55">
        <v>8240</v>
      </c>
      <c r="R39" s="54">
        <v>38.24</v>
      </c>
      <c r="S39" s="55">
        <v>9134</v>
      </c>
      <c r="T39" s="54">
        <v>49.83</v>
      </c>
      <c r="U39" s="56">
        <v>-17.9</v>
      </c>
      <c r="V39" s="56">
        <v>-12.8</v>
      </c>
      <c r="W39" s="53"/>
      <c r="X39" s="57">
        <v>0.0006</v>
      </c>
      <c r="Y39" s="57" t="s">
        <v>71</v>
      </c>
      <c r="AA39" s="4">
        <f t="shared" si="0"/>
        <v>99.99999999999999</v>
      </c>
      <c r="AB39" s="36" t="str">
        <f t="shared" si="1"/>
        <v>ОК</v>
      </c>
      <c r="AC39"/>
    </row>
    <row r="40" spans="2:29" ht="12.75">
      <c r="B40" s="20">
        <v>25</v>
      </c>
      <c r="C40" s="19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5"/>
      <c r="R40" s="54"/>
      <c r="S40" s="55"/>
      <c r="T40" s="54"/>
      <c r="U40" s="56"/>
      <c r="V40" s="56"/>
      <c r="W40" s="53"/>
      <c r="X40" s="53"/>
      <c r="Y40" s="19"/>
      <c r="AA40" s="4">
        <f t="shared" si="0"/>
        <v>0</v>
      </c>
      <c r="AB40" s="36" t="str">
        <f t="shared" si="1"/>
        <v> </v>
      </c>
      <c r="AC40"/>
    </row>
    <row r="41" spans="2:29" ht="12.75">
      <c r="B41" s="20">
        <v>26</v>
      </c>
      <c r="C41" s="19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55"/>
      <c r="R41" s="54"/>
      <c r="S41" s="55"/>
      <c r="T41" s="54"/>
      <c r="U41" s="56"/>
      <c r="V41" s="56"/>
      <c r="W41" s="53"/>
      <c r="X41" s="53"/>
      <c r="Y41" s="19"/>
      <c r="AA41" s="4">
        <f t="shared" si="0"/>
        <v>0</v>
      </c>
      <c r="AB41" s="36" t="str">
        <f t="shared" si="1"/>
        <v> </v>
      </c>
      <c r="AC41"/>
    </row>
    <row r="42" spans="2:29" ht="12.75">
      <c r="B42" s="20">
        <v>27</v>
      </c>
      <c r="C42" s="19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  <c r="Q42" s="55"/>
      <c r="R42" s="54"/>
      <c r="S42" s="55"/>
      <c r="T42" s="54"/>
      <c r="U42" s="56"/>
      <c r="V42" s="56"/>
      <c r="W42" s="53"/>
      <c r="X42" s="53"/>
      <c r="Y42" s="19"/>
      <c r="AA42" s="4">
        <f t="shared" si="0"/>
        <v>0</v>
      </c>
      <c r="AB42" s="36" t="str">
        <f t="shared" si="1"/>
        <v> </v>
      </c>
      <c r="AC42"/>
    </row>
    <row r="43" spans="2:29" ht="12.75">
      <c r="B43" s="20">
        <v>28</v>
      </c>
      <c r="C43" s="19">
        <v>93.5499</v>
      </c>
      <c r="D43" s="53">
        <v>3.2389</v>
      </c>
      <c r="E43" s="53">
        <v>0.8398</v>
      </c>
      <c r="F43" s="53">
        <v>0.1031</v>
      </c>
      <c r="G43" s="53">
        <v>0.1368</v>
      </c>
      <c r="H43" s="53">
        <v>0.0014</v>
      </c>
      <c r="I43" s="53">
        <v>0.0306</v>
      </c>
      <c r="J43" s="53">
        <v>0.0243</v>
      </c>
      <c r="K43" s="53">
        <v>0.0145</v>
      </c>
      <c r="L43" s="53">
        <v>0.0079</v>
      </c>
      <c r="M43" s="53">
        <v>1.8322</v>
      </c>
      <c r="N43" s="53">
        <v>0.2207</v>
      </c>
      <c r="O43" s="53">
        <v>0.7148</v>
      </c>
      <c r="P43" s="54">
        <v>34.29</v>
      </c>
      <c r="Q43" s="55">
        <v>8190</v>
      </c>
      <c r="R43" s="54">
        <v>38.0057</v>
      </c>
      <c r="S43" s="55">
        <v>9078</v>
      </c>
      <c r="T43" s="54">
        <v>49.3356</v>
      </c>
      <c r="U43" s="56">
        <v>-17.4</v>
      </c>
      <c r="V43" s="56">
        <v>-12.5</v>
      </c>
      <c r="W43" s="53"/>
      <c r="X43" s="53"/>
      <c r="Y43" s="19"/>
      <c r="AA43" s="4">
        <f t="shared" si="0"/>
        <v>100.00009999999999</v>
      </c>
      <c r="AB43" s="36" t="str">
        <f t="shared" si="1"/>
        <v> </v>
      </c>
      <c r="AC43"/>
    </row>
    <row r="44" spans="2:29" ht="12.75" customHeight="1">
      <c r="B44" s="20">
        <v>29</v>
      </c>
      <c r="C44" s="19">
        <v>93.6736</v>
      </c>
      <c r="D44" s="53">
        <v>3.1968</v>
      </c>
      <c r="E44" s="53">
        <v>0.8476</v>
      </c>
      <c r="F44" s="53">
        <v>0.1072</v>
      </c>
      <c r="G44" s="53">
        <v>0.1391</v>
      </c>
      <c r="H44" s="53">
        <v>0.0013</v>
      </c>
      <c r="I44" s="53">
        <v>0.0309</v>
      </c>
      <c r="J44" s="53">
        <v>0.0245</v>
      </c>
      <c r="K44" s="53">
        <v>0.0148</v>
      </c>
      <c r="L44" s="53">
        <v>0.0072</v>
      </c>
      <c r="M44" s="53">
        <v>1.7295</v>
      </c>
      <c r="N44" s="53">
        <v>0.2274</v>
      </c>
      <c r="O44" s="53">
        <v>0.7143</v>
      </c>
      <c r="P44" s="54">
        <v>34.32</v>
      </c>
      <c r="Q44" s="55">
        <v>8197</v>
      </c>
      <c r="R44" s="54">
        <v>38.04</v>
      </c>
      <c r="S44" s="55">
        <v>9086</v>
      </c>
      <c r="T44" s="54">
        <v>49.397</v>
      </c>
      <c r="U44" s="56">
        <v>-17</v>
      </c>
      <c r="V44" s="56">
        <v>-12.7</v>
      </c>
      <c r="W44" s="53" t="s">
        <v>39</v>
      </c>
      <c r="X44" s="53"/>
      <c r="Y44" s="19"/>
      <c r="AA44" s="4">
        <f t="shared" si="0"/>
        <v>99.9999</v>
      </c>
      <c r="AB44" s="36" t="str">
        <f t="shared" si="1"/>
        <v> </v>
      </c>
      <c r="AC44"/>
    </row>
    <row r="45" spans="2:29" ht="12.75" customHeight="1">
      <c r="B45" s="20">
        <v>30</v>
      </c>
      <c r="C45" s="19">
        <v>93.8472</v>
      </c>
      <c r="D45" s="53">
        <v>3.1431</v>
      </c>
      <c r="E45" s="53">
        <v>0.8391</v>
      </c>
      <c r="F45" s="53">
        <v>0.1078</v>
      </c>
      <c r="G45" s="53">
        <v>0.1386</v>
      </c>
      <c r="H45" s="53">
        <v>0.0015</v>
      </c>
      <c r="I45" s="53">
        <v>0.0312</v>
      </c>
      <c r="J45" s="53">
        <v>0.0248</v>
      </c>
      <c r="K45" s="53">
        <v>0.0156</v>
      </c>
      <c r="L45" s="53">
        <v>0.008</v>
      </c>
      <c r="M45" s="53">
        <v>1.6188</v>
      </c>
      <c r="N45" s="53">
        <v>0.2244</v>
      </c>
      <c r="O45" s="53">
        <v>0.7134</v>
      </c>
      <c r="P45" s="54">
        <v>34.34</v>
      </c>
      <c r="Q45" s="55">
        <v>8202</v>
      </c>
      <c r="R45" s="54">
        <v>38.065</v>
      </c>
      <c r="S45" s="55">
        <v>9092</v>
      </c>
      <c r="T45" s="58">
        <v>49.46</v>
      </c>
      <c r="U45" s="56">
        <v>-16.9</v>
      </c>
      <c r="V45" s="56">
        <v>-12.5</v>
      </c>
      <c r="W45" s="53"/>
      <c r="X45" s="53"/>
      <c r="Y45" s="19"/>
      <c r="AA45" s="4">
        <f t="shared" si="0"/>
        <v>100.00009999999999</v>
      </c>
      <c r="AB45" s="36" t="str">
        <f t="shared" si="1"/>
        <v> </v>
      </c>
      <c r="AC45"/>
    </row>
    <row r="46" spans="2:29" ht="12.75" customHeight="1">
      <c r="B46" s="20">
        <v>31</v>
      </c>
      <c r="C46" s="19">
        <v>93.9553</v>
      </c>
      <c r="D46" s="53">
        <v>3.0767</v>
      </c>
      <c r="E46" s="53">
        <v>0.8256</v>
      </c>
      <c r="F46" s="53">
        <v>0.1065</v>
      </c>
      <c r="G46" s="53">
        <v>0.1346</v>
      </c>
      <c r="H46" s="53">
        <v>0.0015</v>
      </c>
      <c r="I46" s="53">
        <v>0.0298</v>
      </c>
      <c r="J46" s="53">
        <v>0.0234</v>
      </c>
      <c r="K46" s="53">
        <v>0.0142</v>
      </c>
      <c r="L46" s="53">
        <v>0.0075</v>
      </c>
      <c r="M46" s="53">
        <v>1.6041</v>
      </c>
      <c r="N46" s="53">
        <v>0.2208</v>
      </c>
      <c r="O46" s="53">
        <v>0.7125</v>
      </c>
      <c r="P46" s="54">
        <v>34.31</v>
      </c>
      <c r="Q46" s="55">
        <v>8196</v>
      </c>
      <c r="R46" s="54">
        <v>38.036</v>
      </c>
      <c r="S46" s="55">
        <v>9085</v>
      </c>
      <c r="T46" s="54">
        <v>49.45</v>
      </c>
      <c r="U46" s="56">
        <v>-17</v>
      </c>
      <c r="V46" s="56">
        <v>-12.2</v>
      </c>
      <c r="W46" s="53"/>
      <c r="X46" s="53"/>
      <c r="Y46" s="19"/>
      <c r="AA46" s="4">
        <f t="shared" si="0"/>
        <v>99.99999999999997</v>
      </c>
      <c r="AB46" s="36" t="str">
        <f t="shared" si="1"/>
        <v>ОК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AA48" s="4"/>
      <c r="AB48" s="5"/>
      <c r="AC48"/>
    </row>
    <row r="49" spans="3:4" ht="12.75">
      <c r="C49" s="1"/>
      <c r="D49" s="1"/>
    </row>
    <row r="50" spans="3:25" ht="15">
      <c r="C50" s="44" t="s">
        <v>43</v>
      </c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 t="s">
        <v>42</v>
      </c>
      <c r="Q50" s="45"/>
      <c r="R50" s="45"/>
      <c r="S50" s="45"/>
      <c r="T50" s="46"/>
      <c r="U50" s="47"/>
      <c r="V50" s="47"/>
      <c r="W50" s="100">
        <v>42460</v>
      </c>
      <c r="X50" s="101"/>
      <c r="Y50" s="15"/>
    </row>
    <row r="51" spans="3:24" ht="12.75">
      <c r="C51" s="1"/>
      <c r="D51" s="1" t="s">
        <v>28</v>
      </c>
      <c r="O51" s="2"/>
      <c r="P51" s="17" t="s">
        <v>30</v>
      </c>
      <c r="Q51" s="17"/>
      <c r="T51" s="2"/>
      <c r="U51" s="16" t="s">
        <v>0</v>
      </c>
      <c r="W51" s="2"/>
      <c r="X51" s="16" t="s">
        <v>17</v>
      </c>
    </row>
    <row r="52" spans="3:25" ht="18" customHeight="1">
      <c r="C52" s="44" t="s">
        <v>37</v>
      </c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 t="s">
        <v>2</v>
      </c>
      <c r="P52" s="45" t="s">
        <v>1</v>
      </c>
      <c r="Q52" s="45"/>
      <c r="R52" s="45"/>
      <c r="S52" s="45"/>
      <c r="T52" s="45"/>
      <c r="U52" s="47"/>
      <c r="V52" s="47"/>
      <c r="W52" s="100">
        <v>42460</v>
      </c>
      <c r="X52" s="101"/>
      <c r="Y52" s="14"/>
    </row>
    <row r="53" spans="3:24" ht="12.75">
      <c r="C53" s="1"/>
      <c r="D53" s="1" t="s">
        <v>29</v>
      </c>
      <c r="O53" s="2"/>
      <c r="P53" s="16" t="s">
        <v>30</v>
      </c>
      <c r="Q53" s="16"/>
      <c r="T53" s="2"/>
      <c r="U53" s="16" t="s">
        <v>0</v>
      </c>
      <c r="W53" s="2"/>
      <c r="X53" t="s">
        <v>17</v>
      </c>
    </row>
    <row r="57" spans="3:10" ht="12.75">
      <c r="C57" s="59"/>
      <c r="D57" s="43" t="s">
        <v>77</v>
      </c>
      <c r="E57" s="43"/>
      <c r="F57" s="43"/>
      <c r="G57" s="43"/>
      <c r="H57" s="43"/>
      <c r="I57" s="43"/>
      <c r="J57" s="43"/>
    </row>
  </sheetData>
  <sheetProtection/>
  <mergeCells count="34">
    <mergeCell ref="C48:Y48"/>
    <mergeCell ref="C13:C15"/>
    <mergeCell ref="F13:F15"/>
    <mergeCell ref="Q13:Q15"/>
    <mergeCell ref="S13:S15"/>
    <mergeCell ref="N13:N15"/>
    <mergeCell ref="B7:Y7"/>
    <mergeCell ref="B12:B15"/>
    <mergeCell ref="W52:X52"/>
    <mergeCell ref="C12:N12"/>
    <mergeCell ref="T13:T15"/>
    <mergeCell ref="O12:T12"/>
    <mergeCell ref="V12:V15"/>
    <mergeCell ref="W50:X50"/>
    <mergeCell ref="H13:H15"/>
    <mergeCell ref="O13:O15"/>
    <mergeCell ref="B10:Y10"/>
    <mergeCell ref="E13:E15"/>
    <mergeCell ref="C6:AA6"/>
    <mergeCell ref="Y12:Y15"/>
    <mergeCell ref="U12:U15"/>
    <mergeCell ref="D13:D15"/>
    <mergeCell ref="G13:G15"/>
    <mergeCell ref="M13:M15"/>
    <mergeCell ref="I13:I15"/>
    <mergeCell ref="L13:L15"/>
    <mergeCell ref="P13:P15"/>
    <mergeCell ref="R13:R15"/>
    <mergeCell ref="B8:Y8"/>
    <mergeCell ref="B9:Y9"/>
    <mergeCell ref="K13:K15"/>
    <mergeCell ref="J13:J15"/>
    <mergeCell ref="W12:W15"/>
    <mergeCell ref="X12:X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view="pageBreakPreview" zoomScaleSheetLayoutView="100" workbookViewId="0" topLeftCell="A13">
      <selection activeCell="C48" sqref="C48:X4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48" t="s">
        <v>31</v>
      </c>
      <c r="C1" s="48"/>
      <c r="D1" s="48"/>
      <c r="E1" s="48"/>
      <c r="F1" s="48"/>
      <c r="G1" s="48"/>
      <c r="H1" s="4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2:24" ht="12.75">
      <c r="B2" s="48" t="s">
        <v>32</v>
      </c>
      <c r="C2" s="48"/>
      <c r="D2" s="48"/>
      <c r="E2" s="48"/>
      <c r="F2" s="48"/>
      <c r="G2" s="48"/>
      <c r="H2" s="4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25" ht="12.75">
      <c r="B3" s="49" t="s">
        <v>33</v>
      </c>
      <c r="C3" s="49"/>
      <c r="D3" s="49"/>
      <c r="E3" s="48"/>
      <c r="F3" s="48"/>
      <c r="G3" s="48"/>
      <c r="H3" s="48"/>
      <c r="I3" s="43"/>
      <c r="J3" s="50"/>
      <c r="K3" s="50"/>
      <c r="L3" s="50"/>
      <c r="M3" s="50"/>
      <c r="N3" s="50"/>
      <c r="O3" s="51"/>
      <c r="P3" s="51"/>
      <c r="Q3" s="51"/>
      <c r="R3" s="51"/>
      <c r="S3" s="51"/>
      <c r="T3" s="51"/>
      <c r="U3" s="51"/>
      <c r="V3" s="51"/>
      <c r="W3" s="51"/>
      <c r="X3" s="51"/>
      <c r="Y3" s="3"/>
    </row>
    <row r="4" spans="2:25" ht="12.75">
      <c r="B4" s="48"/>
      <c r="C4" s="48"/>
      <c r="D4" s="48"/>
      <c r="E4" s="48"/>
      <c r="F4" s="48"/>
      <c r="G4" s="48"/>
      <c r="H4" s="48"/>
      <c r="I4" s="43"/>
      <c r="J4" s="50"/>
      <c r="K4" s="50"/>
      <c r="L4" s="50"/>
      <c r="M4" s="50"/>
      <c r="N4" s="50"/>
      <c r="O4" s="51"/>
      <c r="P4" s="51"/>
      <c r="Q4" s="51"/>
      <c r="R4" s="51"/>
      <c r="S4" s="51"/>
      <c r="T4" s="51"/>
      <c r="U4" s="51"/>
      <c r="V4" s="51"/>
      <c r="W4" s="51"/>
      <c r="X4" s="51"/>
      <c r="Y4" s="3"/>
    </row>
    <row r="5" spans="2:25" ht="15">
      <c r="B5" s="43"/>
      <c r="C5" s="93" t="s">
        <v>44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23"/>
    </row>
    <row r="6" spans="2:25" ht="18" customHeight="1">
      <c r="B6" s="90" t="s">
        <v>75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25"/>
    </row>
    <row r="7" spans="2:25" ht="18" customHeight="1">
      <c r="B7" s="90" t="s">
        <v>41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24"/>
    </row>
    <row r="8" spans="2:25" ht="18" customHeight="1">
      <c r="B8" s="90" t="s">
        <v>40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24"/>
    </row>
    <row r="9" spans="2:25" ht="18" customHeight="1">
      <c r="B9" s="91" t="s">
        <v>76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26"/>
    </row>
    <row r="10" spans="2:25" ht="24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6"/>
    </row>
    <row r="11" spans="2:26" ht="30" customHeight="1">
      <c r="B11" s="87" t="s">
        <v>27</v>
      </c>
      <c r="C11" s="102" t="s">
        <v>70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12" t="s">
        <v>72</v>
      </c>
      <c r="X11" s="113" t="s">
        <v>78</v>
      </c>
      <c r="Y11" s="27"/>
      <c r="Z11"/>
    </row>
    <row r="12" spans="2:26" ht="48.75" customHeight="1">
      <c r="B12" s="88"/>
      <c r="C12" s="106" t="s">
        <v>45</v>
      </c>
      <c r="D12" s="86" t="s">
        <v>46</v>
      </c>
      <c r="E12" s="86" t="s">
        <v>47</v>
      </c>
      <c r="F12" s="86" t="s">
        <v>48</v>
      </c>
      <c r="G12" s="86" t="s">
        <v>49</v>
      </c>
      <c r="H12" s="86" t="s">
        <v>50</v>
      </c>
      <c r="I12" s="86" t="s">
        <v>51</v>
      </c>
      <c r="J12" s="86" t="s">
        <v>52</v>
      </c>
      <c r="K12" s="86" t="s">
        <v>53</v>
      </c>
      <c r="L12" s="86" t="s">
        <v>54</v>
      </c>
      <c r="M12" s="87" t="s">
        <v>55</v>
      </c>
      <c r="N12" s="87" t="s">
        <v>56</v>
      </c>
      <c r="O12" s="87" t="s">
        <v>57</v>
      </c>
      <c r="P12" s="87" t="s">
        <v>58</v>
      </c>
      <c r="Q12" s="87" t="s">
        <v>59</v>
      </c>
      <c r="R12" s="87" t="s">
        <v>60</v>
      </c>
      <c r="S12" s="87" t="s">
        <v>61</v>
      </c>
      <c r="T12" s="87" t="s">
        <v>62</v>
      </c>
      <c r="U12" s="87" t="s">
        <v>63</v>
      </c>
      <c r="V12" s="109" t="s">
        <v>64</v>
      </c>
      <c r="W12" s="112"/>
      <c r="X12" s="114"/>
      <c r="Y12" s="27"/>
      <c r="Z12"/>
    </row>
    <row r="13" spans="2:26" ht="15.75" customHeight="1">
      <c r="B13" s="88"/>
      <c r="C13" s="106"/>
      <c r="D13" s="86"/>
      <c r="E13" s="86"/>
      <c r="F13" s="86"/>
      <c r="G13" s="86"/>
      <c r="H13" s="86"/>
      <c r="I13" s="86"/>
      <c r="J13" s="86"/>
      <c r="K13" s="86"/>
      <c r="L13" s="86"/>
      <c r="M13" s="88"/>
      <c r="N13" s="88"/>
      <c r="O13" s="88"/>
      <c r="P13" s="88"/>
      <c r="Q13" s="88"/>
      <c r="R13" s="88"/>
      <c r="S13" s="88"/>
      <c r="T13" s="88"/>
      <c r="U13" s="88"/>
      <c r="V13" s="110"/>
      <c r="W13" s="112"/>
      <c r="X13" s="114"/>
      <c r="Y13" s="27"/>
      <c r="Z13"/>
    </row>
    <row r="14" spans="2:26" ht="30" customHeight="1">
      <c r="B14" s="99"/>
      <c r="C14" s="106"/>
      <c r="D14" s="86"/>
      <c r="E14" s="86"/>
      <c r="F14" s="86"/>
      <c r="G14" s="86"/>
      <c r="H14" s="86"/>
      <c r="I14" s="86"/>
      <c r="J14" s="86"/>
      <c r="K14" s="86"/>
      <c r="L14" s="86"/>
      <c r="M14" s="89"/>
      <c r="N14" s="89"/>
      <c r="O14" s="89"/>
      <c r="P14" s="89"/>
      <c r="Q14" s="89"/>
      <c r="R14" s="89"/>
      <c r="S14" s="89"/>
      <c r="T14" s="89"/>
      <c r="U14" s="89"/>
      <c r="V14" s="111"/>
      <c r="W14" s="112"/>
      <c r="X14" s="115"/>
      <c r="Y14" s="27"/>
      <c r="Z14"/>
    </row>
    <row r="15" spans="2:27" ht="15.75" customHeight="1">
      <c r="B15" s="18">
        <v>1</v>
      </c>
      <c r="C15" s="60">
        <v>1000000</v>
      </c>
      <c r="D15" s="60">
        <v>1000000</v>
      </c>
      <c r="E15" s="60">
        <v>1000000</v>
      </c>
      <c r="F15" s="60">
        <v>1000000</v>
      </c>
      <c r="G15" s="60">
        <v>1000000</v>
      </c>
      <c r="H15" s="60">
        <v>1000000</v>
      </c>
      <c r="I15" s="60">
        <v>1000000</v>
      </c>
      <c r="J15" s="60">
        <v>1000000</v>
      </c>
      <c r="K15" s="60">
        <v>1000000</v>
      </c>
      <c r="L15" s="60">
        <v>1000000</v>
      </c>
      <c r="M15" s="60">
        <v>1000000</v>
      </c>
      <c r="N15" s="60">
        <v>1000000</v>
      </c>
      <c r="O15" s="60">
        <v>1000000</v>
      </c>
      <c r="P15" s="60">
        <v>1000000</v>
      </c>
      <c r="Q15" s="60">
        <v>1000000</v>
      </c>
      <c r="R15" s="60">
        <v>1000000</v>
      </c>
      <c r="S15" s="60">
        <v>1000000</v>
      </c>
      <c r="T15" s="60">
        <v>1000000</v>
      </c>
      <c r="U15" s="60">
        <v>1000000</v>
      </c>
      <c r="V15" s="60">
        <v>1000000</v>
      </c>
      <c r="W15" s="39">
        <f>SUM(C15:V15)</f>
        <v>20000000</v>
      </c>
      <c r="X15" s="61">
        <f>IF(Паспорт!P16&gt;0,Паспорт!P16,X14)</f>
        <v>34.44</v>
      </c>
      <c r="Y15" s="28"/>
      <c r="Z15" s="108" t="s">
        <v>79</v>
      </c>
      <c r="AA15" s="108"/>
    </row>
    <row r="16" spans="2:27" ht="15.75">
      <c r="B16" s="18">
        <v>2</v>
      </c>
      <c r="C16" s="60">
        <v>1000000</v>
      </c>
      <c r="D16" s="60">
        <v>1000000</v>
      </c>
      <c r="E16" s="60">
        <v>1000000</v>
      </c>
      <c r="F16" s="60">
        <v>1000000</v>
      </c>
      <c r="G16" s="60">
        <v>1000000</v>
      </c>
      <c r="H16" s="60">
        <v>1000000</v>
      </c>
      <c r="I16" s="60">
        <v>1000000</v>
      </c>
      <c r="J16" s="60">
        <v>1000000</v>
      </c>
      <c r="K16" s="60">
        <v>1000000</v>
      </c>
      <c r="L16" s="60">
        <v>1000000</v>
      </c>
      <c r="M16" s="60">
        <v>1000000</v>
      </c>
      <c r="N16" s="60">
        <v>1000000</v>
      </c>
      <c r="O16" s="60">
        <v>1000000</v>
      </c>
      <c r="P16" s="60">
        <v>1000000</v>
      </c>
      <c r="Q16" s="60">
        <v>1000000</v>
      </c>
      <c r="R16" s="60">
        <v>1000000</v>
      </c>
      <c r="S16" s="60">
        <v>1000000</v>
      </c>
      <c r="T16" s="60">
        <v>1000000</v>
      </c>
      <c r="U16" s="60">
        <v>1000000</v>
      </c>
      <c r="V16" s="60">
        <v>1000000</v>
      </c>
      <c r="W16" s="39">
        <f aca="true" t="shared" si="0" ref="W16:W45">SUM(C16:V16)</f>
        <v>20000000</v>
      </c>
      <c r="X16" s="37">
        <f>IF(Паспорт!P17&gt;0,Паспорт!P17,X15)</f>
        <v>34.44</v>
      </c>
      <c r="Y16" s="28"/>
      <c r="Z16" s="108"/>
      <c r="AA16" s="108"/>
    </row>
    <row r="17" spans="2:27" ht="15.75">
      <c r="B17" s="18">
        <v>3</v>
      </c>
      <c r="C17" s="60">
        <v>1000000</v>
      </c>
      <c r="D17" s="60">
        <v>1000000</v>
      </c>
      <c r="E17" s="60">
        <v>1000000</v>
      </c>
      <c r="F17" s="60">
        <v>1000000</v>
      </c>
      <c r="G17" s="60">
        <v>1000000</v>
      </c>
      <c r="H17" s="60">
        <v>1000000</v>
      </c>
      <c r="I17" s="60">
        <v>1000000</v>
      </c>
      <c r="J17" s="60">
        <v>1000000</v>
      </c>
      <c r="K17" s="60">
        <v>1000000</v>
      </c>
      <c r="L17" s="60">
        <v>1000000</v>
      </c>
      <c r="M17" s="60">
        <v>1000000</v>
      </c>
      <c r="N17" s="60">
        <v>1000000</v>
      </c>
      <c r="O17" s="60">
        <v>1000000</v>
      </c>
      <c r="P17" s="60">
        <v>1000000</v>
      </c>
      <c r="Q17" s="60">
        <v>1000000</v>
      </c>
      <c r="R17" s="60">
        <v>1000000</v>
      </c>
      <c r="S17" s="60">
        <v>1000000</v>
      </c>
      <c r="T17" s="60">
        <v>1000000</v>
      </c>
      <c r="U17" s="60">
        <v>1000000</v>
      </c>
      <c r="V17" s="60">
        <v>1000000</v>
      </c>
      <c r="W17" s="39">
        <f t="shared" si="0"/>
        <v>20000000</v>
      </c>
      <c r="X17" s="37">
        <f>IF(Паспорт!P18&gt;0,Паспорт!P18,X16)</f>
        <v>34.44</v>
      </c>
      <c r="Y17" s="28"/>
      <c r="Z17" s="108"/>
      <c r="AA17" s="108"/>
    </row>
    <row r="18" spans="2:27" ht="15.75">
      <c r="B18" s="18">
        <v>4</v>
      </c>
      <c r="C18" s="60">
        <v>1000000</v>
      </c>
      <c r="D18" s="60">
        <v>1000000</v>
      </c>
      <c r="E18" s="60">
        <v>1000000</v>
      </c>
      <c r="F18" s="60">
        <v>1000000</v>
      </c>
      <c r="G18" s="60">
        <v>1000000</v>
      </c>
      <c r="H18" s="60">
        <v>1000000</v>
      </c>
      <c r="I18" s="60">
        <v>1000000</v>
      </c>
      <c r="J18" s="60">
        <v>1000000</v>
      </c>
      <c r="K18" s="60">
        <v>1000000</v>
      </c>
      <c r="L18" s="60">
        <v>1000000</v>
      </c>
      <c r="M18" s="60">
        <v>1000000</v>
      </c>
      <c r="N18" s="60">
        <v>1000000</v>
      </c>
      <c r="O18" s="60">
        <v>1000000</v>
      </c>
      <c r="P18" s="60">
        <v>1000000</v>
      </c>
      <c r="Q18" s="60">
        <v>1000000</v>
      </c>
      <c r="R18" s="60">
        <v>1000000</v>
      </c>
      <c r="S18" s="60">
        <v>1000000</v>
      </c>
      <c r="T18" s="60">
        <v>1000000</v>
      </c>
      <c r="U18" s="60">
        <v>1000000</v>
      </c>
      <c r="V18" s="60">
        <v>1000000</v>
      </c>
      <c r="W18" s="39">
        <f t="shared" si="0"/>
        <v>20000000</v>
      </c>
      <c r="X18" s="37">
        <f>IF(Паспорт!P19&gt;0,Паспорт!P19,X17)</f>
        <v>34.44</v>
      </c>
      <c r="Y18" s="28"/>
      <c r="Z18" s="108"/>
      <c r="AA18" s="108"/>
    </row>
    <row r="19" spans="2:27" ht="15.75">
      <c r="B19" s="18">
        <v>5</v>
      </c>
      <c r="C19" s="60">
        <v>1000000</v>
      </c>
      <c r="D19" s="60">
        <v>1000000</v>
      </c>
      <c r="E19" s="60">
        <v>1000000</v>
      </c>
      <c r="F19" s="60">
        <v>1000000</v>
      </c>
      <c r="G19" s="60">
        <v>1000000</v>
      </c>
      <c r="H19" s="60">
        <v>1000000</v>
      </c>
      <c r="I19" s="60">
        <v>1000000</v>
      </c>
      <c r="J19" s="60">
        <v>1000000</v>
      </c>
      <c r="K19" s="60">
        <v>1000000</v>
      </c>
      <c r="L19" s="60">
        <v>1000000</v>
      </c>
      <c r="M19" s="60">
        <v>1000000</v>
      </c>
      <c r="N19" s="60">
        <v>1000000</v>
      </c>
      <c r="O19" s="60">
        <v>1000000</v>
      </c>
      <c r="P19" s="60">
        <v>1000000</v>
      </c>
      <c r="Q19" s="60">
        <v>1000000</v>
      </c>
      <c r="R19" s="60">
        <v>1000000</v>
      </c>
      <c r="S19" s="60">
        <v>1000000</v>
      </c>
      <c r="T19" s="60">
        <v>1000000</v>
      </c>
      <c r="U19" s="60">
        <v>1000000</v>
      </c>
      <c r="V19" s="60">
        <v>1000000</v>
      </c>
      <c r="W19" s="39">
        <f t="shared" si="0"/>
        <v>20000000</v>
      </c>
      <c r="X19" s="37">
        <f>IF(Паспорт!P20&gt;0,Паспорт!P20,X18)</f>
        <v>34.44</v>
      </c>
      <c r="Y19" s="28"/>
      <c r="Z19" s="108"/>
      <c r="AA19" s="108"/>
    </row>
    <row r="20" spans="2:27" ht="15.75" customHeight="1">
      <c r="B20" s="18">
        <v>6</v>
      </c>
      <c r="C20" s="60">
        <v>1000000</v>
      </c>
      <c r="D20" s="60">
        <v>1000000</v>
      </c>
      <c r="E20" s="60">
        <v>1000000</v>
      </c>
      <c r="F20" s="60">
        <v>1000000</v>
      </c>
      <c r="G20" s="60">
        <v>1000000</v>
      </c>
      <c r="H20" s="60">
        <v>1000000</v>
      </c>
      <c r="I20" s="60">
        <v>1000000</v>
      </c>
      <c r="J20" s="60">
        <v>1000000</v>
      </c>
      <c r="K20" s="60">
        <v>1000000</v>
      </c>
      <c r="L20" s="60">
        <v>1000000</v>
      </c>
      <c r="M20" s="60">
        <v>1000000</v>
      </c>
      <c r="N20" s="60">
        <v>1000000</v>
      </c>
      <c r="O20" s="60">
        <v>1000000</v>
      </c>
      <c r="P20" s="60">
        <v>1000000</v>
      </c>
      <c r="Q20" s="60">
        <v>1000000</v>
      </c>
      <c r="R20" s="60">
        <v>1000000</v>
      </c>
      <c r="S20" s="60">
        <v>1000000</v>
      </c>
      <c r="T20" s="60">
        <v>1000000</v>
      </c>
      <c r="U20" s="60">
        <v>1000000</v>
      </c>
      <c r="V20" s="60">
        <v>1000000</v>
      </c>
      <c r="W20" s="39">
        <f t="shared" si="0"/>
        <v>20000000</v>
      </c>
      <c r="X20" s="37">
        <f>IF(Паспорт!P21&gt;0,Паспорт!P21,X19)</f>
        <v>34.44</v>
      </c>
      <c r="Y20" s="28"/>
      <c r="Z20" s="108"/>
      <c r="AA20" s="108"/>
    </row>
    <row r="21" spans="2:27" ht="15.75">
      <c r="B21" s="18">
        <v>7</v>
      </c>
      <c r="C21" s="60">
        <v>1000000</v>
      </c>
      <c r="D21" s="60">
        <v>1000000</v>
      </c>
      <c r="E21" s="60">
        <v>1000000</v>
      </c>
      <c r="F21" s="60">
        <v>1000000</v>
      </c>
      <c r="G21" s="60">
        <v>1000000</v>
      </c>
      <c r="H21" s="60">
        <v>1000000</v>
      </c>
      <c r="I21" s="60">
        <v>1000000</v>
      </c>
      <c r="J21" s="60">
        <v>1000000</v>
      </c>
      <c r="K21" s="60">
        <v>1000000</v>
      </c>
      <c r="L21" s="60">
        <v>1000000</v>
      </c>
      <c r="M21" s="60">
        <v>1000000</v>
      </c>
      <c r="N21" s="60">
        <v>1000000</v>
      </c>
      <c r="O21" s="60">
        <v>1000000</v>
      </c>
      <c r="P21" s="60">
        <v>1000000</v>
      </c>
      <c r="Q21" s="60">
        <v>1000000</v>
      </c>
      <c r="R21" s="60">
        <v>1000000</v>
      </c>
      <c r="S21" s="60">
        <v>1000000</v>
      </c>
      <c r="T21" s="60">
        <v>1000000</v>
      </c>
      <c r="U21" s="60">
        <v>1000000</v>
      </c>
      <c r="V21" s="60">
        <v>1000000</v>
      </c>
      <c r="W21" s="39">
        <f t="shared" si="0"/>
        <v>20000000</v>
      </c>
      <c r="X21" s="37">
        <f>IF(Паспорт!P22&gt;0,Паспорт!P22,X20)</f>
        <v>34.44</v>
      </c>
      <c r="Y21" s="28"/>
      <c r="Z21" s="108"/>
      <c r="AA21" s="108"/>
    </row>
    <row r="22" spans="2:27" ht="15.75">
      <c r="B22" s="18">
        <v>8</v>
      </c>
      <c r="C22" s="60">
        <v>1000000</v>
      </c>
      <c r="D22" s="60">
        <v>1000000</v>
      </c>
      <c r="E22" s="60">
        <v>1000000</v>
      </c>
      <c r="F22" s="60">
        <v>1000000</v>
      </c>
      <c r="G22" s="60">
        <v>1000000</v>
      </c>
      <c r="H22" s="60">
        <v>1000000</v>
      </c>
      <c r="I22" s="60">
        <v>1000000</v>
      </c>
      <c r="J22" s="60">
        <v>1000000</v>
      </c>
      <c r="K22" s="60">
        <v>1000000</v>
      </c>
      <c r="L22" s="60">
        <v>1000000</v>
      </c>
      <c r="M22" s="60">
        <v>1000000</v>
      </c>
      <c r="N22" s="60">
        <v>1000000</v>
      </c>
      <c r="O22" s="60">
        <v>1000000</v>
      </c>
      <c r="P22" s="60">
        <v>1000000</v>
      </c>
      <c r="Q22" s="60">
        <v>1000000</v>
      </c>
      <c r="R22" s="60">
        <v>1000000</v>
      </c>
      <c r="S22" s="60">
        <v>1000000</v>
      </c>
      <c r="T22" s="60">
        <v>1000000</v>
      </c>
      <c r="U22" s="60">
        <v>1000000</v>
      </c>
      <c r="V22" s="60">
        <v>1000000</v>
      </c>
      <c r="W22" s="39">
        <f t="shared" si="0"/>
        <v>20000000</v>
      </c>
      <c r="X22" s="37">
        <f>IF(Паспорт!P23&gt;0,Паспорт!P23,X21)</f>
        <v>34.44</v>
      </c>
      <c r="Y22" s="28"/>
      <c r="Z22" s="108"/>
      <c r="AA22" s="108"/>
    </row>
    <row r="23" spans="2:26" ht="15" customHeight="1">
      <c r="B23" s="18">
        <v>9</v>
      </c>
      <c r="C23" s="60">
        <v>1000000</v>
      </c>
      <c r="D23" s="60">
        <v>1000000</v>
      </c>
      <c r="E23" s="60">
        <v>1000000</v>
      </c>
      <c r="F23" s="60">
        <v>1000000</v>
      </c>
      <c r="G23" s="60">
        <v>1000000</v>
      </c>
      <c r="H23" s="60">
        <v>1000000</v>
      </c>
      <c r="I23" s="60">
        <v>1000000</v>
      </c>
      <c r="J23" s="60">
        <v>1000000</v>
      </c>
      <c r="K23" s="60">
        <v>1000000</v>
      </c>
      <c r="L23" s="60">
        <v>1000000</v>
      </c>
      <c r="M23" s="60">
        <v>1000000</v>
      </c>
      <c r="N23" s="60">
        <v>1000000</v>
      </c>
      <c r="O23" s="60">
        <v>1000000</v>
      </c>
      <c r="P23" s="60">
        <v>1000000</v>
      </c>
      <c r="Q23" s="60">
        <v>1000000</v>
      </c>
      <c r="R23" s="60">
        <v>1000000</v>
      </c>
      <c r="S23" s="60">
        <v>1000000</v>
      </c>
      <c r="T23" s="60">
        <v>1000000</v>
      </c>
      <c r="U23" s="60">
        <v>1000000</v>
      </c>
      <c r="V23" s="60">
        <v>1000000</v>
      </c>
      <c r="W23" s="39">
        <f t="shared" si="0"/>
        <v>20000000</v>
      </c>
      <c r="X23" s="37">
        <f>IF(Паспорт!P24&gt;0,Паспорт!P24,X22)</f>
        <v>34.498</v>
      </c>
      <c r="Y23" s="28"/>
      <c r="Z23" s="35"/>
    </row>
    <row r="24" spans="2:26" ht="15.75">
      <c r="B24" s="18">
        <v>10</v>
      </c>
      <c r="C24" s="60">
        <v>1000000</v>
      </c>
      <c r="D24" s="60">
        <v>1000000</v>
      </c>
      <c r="E24" s="60">
        <v>1000000</v>
      </c>
      <c r="F24" s="60">
        <v>1000000</v>
      </c>
      <c r="G24" s="60">
        <v>1000000</v>
      </c>
      <c r="H24" s="60">
        <v>1000000</v>
      </c>
      <c r="I24" s="60">
        <v>1000000</v>
      </c>
      <c r="J24" s="60">
        <v>1000000</v>
      </c>
      <c r="K24" s="60">
        <v>1000000</v>
      </c>
      <c r="L24" s="60">
        <v>1000000</v>
      </c>
      <c r="M24" s="60">
        <v>1000000</v>
      </c>
      <c r="N24" s="60">
        <v>1000000</v>
      </c>
      <c r="O24" s="60">
        <v>1000000</v>
      </c>
      <c r="P24" s="60">
        <v>1000000</v>
      </c>
      <c r="Q24" s="60">
        <v>1000000</v>
      </c>
      <c r="R24" s="60">
        <v>1000000</v>
      </c>
      <c r="S24" s="60">
        <v>1000000</v>
      </c>
      <c r="T24" s="60">
        <v>1000000</v>
      </c>
      <c r="U24" s="60">
        <v>1000000</v>
      </c>
      <c r="V24" s="60">
        <v>1000000</v>
      </c>
      <c r="W24" s="39">
        <f t="shared" si="0"/>
        <v>20000000</v>
      </c>
      <c r="X24" s="37">
        <f>IF(Паспорт!P25&gt;0,Паспорт!P25,X23)</f>
        <v>34.509</v>
      </c>
      <c r="Y24" s="28"/>
      <c r="Z24" s="35"/>
    </row>
    <row r="25" spans="2:26" ht="15.75">
      <c r="B25" s="18">
        <v>11</v>
      </c>
      <c r="C25" s="60">
        <v>1000000</v>
      </c>
      <c r="D25" s="60">
        <v>1000000</v>
      </c>
      <c r="E25" s="60">
        <v>1000000</v>
      </c>
      <c r="F25" s="60">
        <v>1000000</v>
      </c>
      <c r="G25" s="60">
        <v>1000000</v>
      </c>
      <c r="H25" s="60">
        <v>1000000</v>
      </c>
      <c r="I25" s="60">
        <v>1000000</v>
      </c>
      <c r="J25" s="60">
        <v>1000000</v>
      </c>
      <c r="K25" s="60">
        <v>1000000</v>
      </c>
      <c r="L25" s="60">
        <v>1000000</v>
      </c>
      <c r="M25" s="60">
        <v>1000000</v>
      </c>
      <c r="N25" s="60">
        <v>1000000</v>
      </c>
      <c r="O25" s="60">
        <v>1000000</v>
      </c>
      <c r="P25" s="60">
        <v>1000000</v>
      </c>
      <c r="Q25" s="60">
        <v>1000000</v>
      </c>
      <c r="R25" s="60">
        <v>1000000</v>
      </c>
      <c r="S25" s="60">
        <v>1000000</v>
      </c>
      <c r="T25" s="60">
        <v>1000000</v>
      </c>
      <c r="U25" s="60">
        <v>1000000</v>
      </c>
      <c r="V25" s="60">
        <v>1000000</v>
      </c>
      <c r="W25" s="39">
        <f t="shared" si="0"/>
        <v>20000000</v>
      </c>
      <c r="X25" s="37">
        <f>IF(Паспорт!P26&gt;0,Паспорт!P26,X24)</f>
        <v>34.53</v>
      </c>
      <c r="Y25" s="28"/>
      <c r="Z25" s="35"/>
    </row>
    <row r="26" spans="2:26" ht="15.75">
      <c r="B26" s="18">
        <v>12</v>
      </c>
      <c r="C26" s="60">
        <v>1000000</v>
      </c>
      <c r="D26" s="60">
        <v>1000000</v>
      </c>
      <c r="E26" s="60">
        <v>1000000</v>
      </c>
      <c r="F26" s="60">
        <v>1000000</v>
      </c>
      <c r="G26" s="60">
        <v>1000000</v>
      </c>
      <c r="H26" s="60">
        <v>1000000</v>
      </c>
      <c r="I26" s="60">
        <v>1000000</v>
      </c>
      <c r="J26" s="60">
        <v>1000000</v>
      </c>
      <c r="K26" s="60">
        <v>1000000</v>
      </c>
      <c r="L26" s="60">
        <v>1000000</v>
      </c>
      <c r="M26" s="60">
        <v>1000000</v>
      </c>
      <c r="N26" s="60">
        <v>1000000</v>
      </c>
      <c r="O26" s="60">
        <v>1000000</v>
      </c>
      <c r="P26" s="60">
        <v>1000000</v>
      </c>
      <c r="Q26" s="60">
        <v>1000000</v>
      </c>
      <c r="R26" s="60">
        <v>1000000</v>
      </c>
      <c r="S26" s="60">
        <v>1000000</v>
      </c>
      <c r="T26" s="60">
        <v>1000000</v>
      </c>
      <c r="U26" s="60">
        <v>1000000</v>
      </c>
      <c r="V26" s="60">
        <v>1000000</v>
      </c>
      <c r="W26" s="39">
        <f t="shared" si="0"/>
        <v>20000000</v>
      </c>
      <c r="X26" s="37">
        <f>IF(Паспорт!P27&gt;0,Паспорт!P27,X25)</f>
        <v>34.5</v>
      </c>
      <c r="Y26" s="28"/>
      <c r="Z26" s="35"/>
    </row>
    <row r="27" spans="2:26" ht="15.75">
      <c r="B27" s="18">
        <v>13</v>
      </c>
      <c r="C27" s="60">
        <v>1000000</v>
      </c>
      <c r="D27" s="60">
        <v>1000000</v>
      </c>
      <c r="E27" s="60">
        <v>1000000</v>
      </c>
      <c r="F27" s="60">
        <v>1000000</v>
      </c>
      <c r="G27" s="60">
        <v>1000000</v>
      </c>
      <c r="H27" s="60">
        <v>1000000</v>
      </c>
      <c r="I27" s="60">
        <v>1000000</v>
      </c>
      <c r="J27" s="60">
        <v>1000000</v>
      </c>
      <c r="K27" s="60">
        <v>1000000</v>
      </c>
      <c r="L27" s="60">
        <v>1000000</v>
      </c>
      <c r="M27" s="60">
        <v>1000000</v>
      </c>
      <c r="N27" s="60">
        <v>1000000</v>
      </c>
      <c r="O27" s="60">
        <v>1000000</v>
      </c>
      <c r="P27" s="60">
        <v>1000000</v>
      </c>
      <c r="Q27" s="60">
        <v>1000000</v>
      </c>
      <c r="R27" s="60">
        <v>1000000</v>
      </c>
      <c r="S27" s="60">
        <v>1000000</v>
      </c>
      <c r="T27" s="60">
        <v>1000000</v>
      </c>
      <c r="U27" s="60">
        <v>1000000</v>
      </c>
      <c r="V27" s="60">
        <v>1000000</v>
      </c>
      <c r="W27" s="39">
        <f t="shared" si="0"/>
        <v>20000000</v>
      </c>
      <c r="X27" s="37">
        <f>IF(Паспорт!P28&gt;0,Паспорт!P28,X26)</f>
        <v>34.5</v>
      </c>
      <c r="Y27" s="28"/>
      <c r="Z27" s="35"/>
    </row>
    <row r="28" spans="2:26" ht="15.75">
      <c r="B28" s="18">
        <v>14</v>
      </c>
      <c r="C28" s="60">
        <v>1000000</v>
      </c>
      <c r="D28" s="60">
        <v>1000000</v>
      </c>
      <c r="E28" s="60">
        <v>1000000</v>
      </c>
      <c r="F28" s="60">
        <v>1000000</v>
      </c>
      <c r="G28" s="60">
        <v>1000000</v>
      </c>
      <c r="H28" s="60">
        <v>1000000</v>
      </c>
      <c r="I28" s="60">
        <v>1000000</v>
      </c>
      <c r="J28" s="60">
        <v>1000000</v>
      </c>
      <c r="K28" s="60">
        <v>1000000</v>
      </c>
      <c r="L28" s="60">
        <v>1000000</v>
      </c>
      <c r="M28" s="60">
        <v>1000000</v>
      </c>
      <c r="N28" s="60">
        <v>1000000</v>
      </c>
      <c r="O28" s="60">
        <v>1000000</v>
      </c>
      <c r="P28" s="60">
        <v>1000000</v>
      </c>
      <c r="Q28" s="60">
        <v>1000000</v>
      </c>
      <c r="R28" s="60">
        <v>1000000</v>
      </c>
      <c r="S28" s="60">
        <v>1000000</v>
      </c>
      <c r="T28" s="60">
        <v>1000000</v>
      </c>
      <c r="U28" s="60">
        <v>1000000</v>
      </c>
      <c r="V28" s="60">
        <v>1000000</v>
      </c>
      <c r="W28" s="39">
        <f t="shared" si="0"/>
        <v>20000000</v>
      </c>
      <c r="X28" s="37">
        <f>IF(Паспорт!P29&gt;0,Паспорт!P29,X27)</f>
        <v>34.49</v>
      </c>
      <c r="Y28" s="28"/>
      <c r="Z28" s="35"/>
    </row>
    <row r="29" spans="2:26" ht="15.75">
      <c r="B29" s="18">
        <v>15</v>
      </c>
      <c r="C29" s="60">
        <v>1000000</v>
      </c>
      <c r="D29" s="60">
        <v>1000000</v>
      </c>
      <c r="E29" s="60">
        <v>1000000</v>
      </c>
      <c r="F29" s="60">
        <v>1000000</v>
      </c>
      <c r="G29" s="60">
        <v>1000000</v>
      </c>
      <c r="H29" s="60">
        <v>1000000</v>
      </c>
      <c r="I29" s="60">
        <v>1000000</v>
      </c>
      <c r="J29" s="60">
        <v>1000000</v>
      </c>
      <c r="K29" s="60">
        <v>1000000</v>
      </c>
      <c r="L29" s="60">
        <v>1000000</v>
      </c>
      <c r="M29" s="60">
        <v>1000000</v>
      </c>
      <c r="N29" s="60">
        <v>1000000</v>
      </c>
      <c r="O29" s="60">
        <v>1000000</v>
      </c>
      <c r="P29" s="60">
        <v>1000000</v>
      </c>
      <c r="Q29" s="60">
        <v>1000000</v>
      </c>
      <c r="R29" s="60">
        <v>1000000</v>
      </c>
      <c r="S29" s="60">
        <v>1000000</v>
      </c>
      <c r="T29" s="60">
        <v>1000000</v>
      </c>
      <c r="U29" s="60">
        <v>1000000</v>
      </c>
      <c r="V29" s="60">
        <v>1000000</v>
      </c>
      <c r="W29" s="39">
        <f t="shared" si="0"/>
        <v>20000000</v>
      </c>
      <c r="X29" s="37">
        <f>IF(Паспорт!P30&gt;0,Паспорт!P30,X28)</f>
        <v>34.4649</v>
      </c>
      <c r="Y29" s="28"/>
      <c r="Z29" s="35"/>
    </row>
    <row r="30" spans="2:26" ht="15.75">
      <c r="B30" s="20">
        <v>16</v>
      </c>
      <c r="C30" s="60">
        <v>1000000</v>
      </c>
      <c r="D30" s="60">
        <v>1000000</v>
      </c>
      <c r="E30" s="60">
        <v>1000000</v>
      </c>
      <c r="F30" s="60">
        <v>1000000</v>
      </c>
      <c r="G30" s="60">
        <v>1000000</v>
      </c>
      <c r="H30" s="60">
        <v>1000000</v>
      </c>
      <c r="I30" s="60">
        <v>1000000</v>
      </c>
      <c r="J30" s="60">
        <v>1000000</v>
      </c>
      <c r="K30" s="60">
        <v>1000000</v>
      </c>
      <c r="L30" s="60">
        <v>1000000</v>
      </c>
      <c r="M30" s="60">
        <v>1000000</v>
      </c>
      <c r="N30" s="60">
        <v>1000000</v>
      </c>
      <c r="O30" s="60">
        <v>1000000</v>
      </c>
      <c r="P30" s="60">
        <v>1000000</v>
      </c>
      <c r="Q30" s="60">
        <v>1000000</v>
      </c>
      <c r="R30" s="60">
        <v>1000000</v>
      </c>
      <c r="S30" s="60">
        <v>1000000</v>
      </c>
      <c r="T30" s="60">
        <v>1000000</v>
      </c>
      <c r="U30" s="60">
        <v>1000000</v>
      </c>
      <c r="V30" s="60">
        <v>1000000</v>
      </c>
      <c r="W30" s="39">
        <f t="shared" si="0"/>
        <v>20000000</v>
      </c>
      <c r="X30" s="37">
        <f>IF(Паспорт!P31&gt;0,Паспорт!P31,X29)</f>
        <v>34.523</v>
      </c>
      <c r="Y30" s="28"/>
      <c r="Z30" s="35"/>
    </row>
    <row r="31" spans="2:26" ht="15.75">
      <c r="B31" s="20">
        <v>17</v>
      </c>
      <c r="C31" s="60">
        <v>1000000</v>
      </c>
      <c r="D31" s="60">
        <v>1000000</v>
      </c>
      <c r="E31" s="60">
        <v>1000000</v>
      </c>
      <c r="F31" s="60">
        <v>1000000</v>
      </c>
      <c r="G31" s="60">
        <v>1000000</v>
      </c>
      <c r="H31" s="60">
        <v>1000000</v>
      </c>
      <c r="I31" s="60">
        <v>1000000</v>
      </c>
      <c r="J31" s="60">
        <v>1000000</v>
      </c>
      <c r="K31" s="60">
        <v>1000000</v>
      </c>
      <c r="L31" s="60">
        <v>1000000</v>
      </c>
      <c r="M31" s="60">
        <v>1000000</v>
      </c>
      <c r="N31" s="60">
        <v>1000000</v>
      </c>
      <c r="O31" s="60">
        <v>1000000</v>
      </c>
      <c r="P31" s="60">
        <v>1000000</v>
      </c>
      <c r="Q31" s="60">
        <v>1000000</v>
      </c>
      <c r="R31" s="60">
        <v>1000000</v>
      </c>
      <c r="S31" s="60">
        <v>1000000</v>
      </c>
      <c r="T31" s="60">
        <v>1000000</v>
      </c>
      <c r="U31" s="60">
        <v>1000000</v>
      </c>
      <c r="V31" s="60">
        <v>1000000</v>
      </c>
      <c r="W31" s="39">
        <f t="shared" si="0"/>
        <v>20000000</v>
      </c>
      <c r="X31" s="37">
        <f>IF(Паспорт!P32&gt;0,Паспорт!P32,X30)</f>
        <v>34.48</v>
      </c>
      <c r="Y31" s="28"/>
      <c r="Z31" s="35"/>
    </row>
    <row r="32" spans="2:26" ht="15.75">
      <c r="B32" s="20">
        <v>18</v>
      </c>
      <c r="C32" s="60">
        <v>1000000</v>
      </c>
      <c r="D32" s="60">
        <v>1000000</v>
      </c>
      <c r="E32" s="60">
        <v>1000000</v>
      </c>
      <c r="F32" s="60">
        <v>1000000</v>
      </c>
      <c r="G32" s="60">
        <v>1000000</v>
      </c>
      <c r="H32" s="60">
        <v>1000000</v>
      </c>
      <c r="I32" s="60">
        <v>1000000</v>
      </c>
      <c r="J32" s="60">
        <v>1000000</v>
      </c>
      <c r="K32" s="60">
        <v>1000000</v>
      </c>
      <c r="L32" s="60">
        <v>1000000</v>
      </c>
      <c r="M32" s="60">
        <v>1000000</v>
      </c>
      <c r="N32" s="60">
        <v>1000000</v>
      </c>
      <c r="O32" s="60">
        <v>1000000</v>
      </c>
      <c r="P32" s="60">
        <v>1000000</v>
      </c>
      <c r="Q32" s="60">
        <v>1000000</v>
      </c>
      <c r="R32" s="60">
        <v>1000000</v>
      </c>
      <c r="S32" s="60">
        <v>1000000</v>
      </c>
      <c r="T32" s="60">
        <v>1000000</v>
      </c>
      <c r="U32" s="60">
        <v>1000000</v>
      </c>
      <c r="V32" s="60">
        <v>1000000</v>
      </c>
      <c r="W32" s="39">
        <f t="shared" si="0"/>
        <v>20000000</v>
      </c>
      <c r="X32" s="37">
        <f>IF(Паспорт!P33&gt;0,Паспорт!P33,X31)</f>
        <v>34.48</v>
      </c>
      <c r="Y32" s="28"/>
      <c r="Z32" s="35"/>
    </row>
    <row r="33" spans="2:26" ht="15.75">
      <c r="B33" s="20">
        <v>19</v>
      </c>
      <c r="C33" s="60">
        <v>1000000</v>
      </c>
      <c r="D33" s="60">
        <v>1000000</v>
      </c>
      <c r="E33" s="60">
        <v>1000000</v>
      </c>
      <c r="F33" s="60">
        <v>1000000</v>
      </c>
      <c r="G33" s="60">
        <v>1000000</v>
      </c>
      <c r="H33" s="60">
        <v>1000000</v>
      </c>
      <c r="I33" s="60">
        <v>1000000</v>
      </c>
      <c r="J33" s="60">
        <v>1000000</v>
      </c>
      <c r="K33" s="60">
        <v>1000000</v>
      </c>
      <c r="L33" s="60">
        <v>1000000</v>
      </c>
      <c r="M33" s="60">
        <v>1000000</v>
      </c>
      <c r="N33" s="60">
        <v>1000000</v>
      </c>
      <c r="O33" s="60">
        <v>1000000</v>
      </c>
      <c r="P33" s="60">
        <v>1000000</v>
      </c>
      <c r="Q33" s="60">
        <v>1000000</v>
      </c>
      <c r="R33" s="60">
        <v>1000000</v>
      </c>
      <c r="S33" s="60">
        <v>1000000</v>
      </c>
      <c r="T33" s="60">
        <v>1000000</v>
      </c>
      <c r="U33" s="60">
        <v>1000000</v>
      </c>
      <c r="V33" s="60">
        <v>1000000</v>
      </c>
      <c r="W33" s="39">
        <f t="shared" si="0"/>
        <v>20000000</v>
      </c>
      <c r="X33" s="37">
        <f>IF(Паспорт!P34&gt;0,Паспорт!P34,X32)</f>
        <v>34.48</v>
      </c>
      <c r="Y33" s="28"/>
      <c r="Z33" s="35"/>
    </row>
    <row r="34" spans="2:26" ht="15.75">
      <c r="B34" s="20">
        <v>20</v>
      </c>
      <c r="C34" s="60">
        <v>1000000</v>
      </c>
      <c r="D34" s="60">
        <v>1000000</v>
      </c>
      <c r="E34" s="60">
        <v>1000000</v>
      </c>
      <c r="F34" s="60">
        <v>1000000</v>
      </c>
      <c r="G34" s="60">
        <v>1000000</v>
      </c>
      <c r="H34" s="60">
        <v>1000000</v>
      </c>
      <c r="I34" s="60">
        <v>1000000</v>
      </c>
      <c r="J34" s="60">
        <v>1000000</v>
      </c>
      <c r="K34" s="60">
        <v>1000000</v>
      </c>
      <c r="L34" s="60">
        <v>1000000</v>
      </c>
      <c r="M34" s="60">
        <v>1000000</v>
      </c>
      <c r="N34" s="60">
        <v>1000000</v>
      </c>
      <c r="O34" s="60">
        <v>1000000</v>
      </c>
      <c r="P34" s="60">
        <v>1000000</v>
      </c>
      <c r="Q34" s="60">
        <v>1000000</v>
      </c>
      <c r="R34" s="60">
        <v>1000000</v>
      </c>
      <c r="S34" s="60">
        <v>1000000</v>
      </c>
      <c r="T34" s="60">
        <v>1000000</v>
      </c>
      <c r="U34" s="60">
        <v>1000000</v>
      </c>
      <c r="V34" s="60">
        <v>1000000</v>
      </c>
      <c r="W34" s="39">
        <f t="shared" si="0"/>
        <v>20000000</v>
      </c>
      <c r="X34" s="37">
        <f>IF(Паспорт!P35&gt;0,Паспорт!P35,X33)</f>
        <v>34.48</v>
      </c>
      <c r="Y34" s="28"/>
      <c r="Z34" s="35"/>
    </row>
    <row r="35" spans="2:26" ht="15.75">
      <c r="B35" s="20">
        <v>21</v>
      </c>
      <c r="C35" s="60">
        <v>1000000</v>
      </c>
      <c r="D35" s="60">
        <v>1000000</v>
      </c>
      <c r="E35" s="60">
        <v>1000000</v>
      </c>
      <c r="F35" s="60">
        <v>1000000</v>
      </c>
      <c r="G35" s="60">
        <v>1000000</v>
      </c>
      <c r="H35" s="60">
        <v>1000000</v>
      </c>
      <c r="I35" s="60">
        <v>1000000</v>
      </c>
      <c r="J35" s="60">
        <v>1000000</v>
      </c>
      <c r="K35" s="60">
        <v>1000000</v>
      </c>
      <c r="L35" s="60">
        <v>1000000</v>
      </c>
      <c r="M35" s="60">
        <v>1000000</v>
      </c>
      <c r="N35" s="60">
        <v>1000000</v>
      </c>
      <c r="O35" s="60">
        <v>1000000</v>
      </c>
      <c r="P35" s="60">
        <v>1000000</v>
      </c>
      <c r="Q35" s="60">
        <v>1000000</v>
      </c>
      <c r="R35" s="60">
        <v>1000000</v>
      </c>
      <c r="S35" s="60">
        <v>1000000</v>
      </c>
      <c r="T35" s="60">
        <v>1000000</v>
      </c>
      <c r="U35" s="60">
        <v>1000000</v>
      </c>
      <c r="V35" s="60">
        <v>1000000</v>
      </c>
      <c r="W35" s="39">
        <f t="shared" si="0"/>
        <v>20000000</v>
      </c>
      <c r="X35" s="37">
        <f>IF(Паспорт!P36&gt;0,Паспорт!P36,X34)</f>
        <v>34.5</v>
      </c>
      <c r="Y35" s="28"/>
      <c r="Z35" s="35"/>
    </row>
    <row r="36" spans="2:26" ht="15.75">
      <c r="B36" s="20">
        <v>22</v>
      </c>
      <c r="C36" s="60">
        <v>1000000</v>
      </c>
      <c r="D36" s="60">
        <v>1000000</v>
      </c>
      <c r="E36" s="60">
        <v>1000000</v>
      </c>
      <c r="F36" s="60">
        <v>1000000</v>
      </c>
      <c r="G36" s="60">
        <v>1000000</v>
      </c>
      <c r="H36" s="60">
        <v>1000000</v>
      </c>
      <c r="I36" s="60">
        <v>1000000</v>
      </c>
      <c r="J36" s="60">
        <v>1000000</v>
      </c>
      <c r="K36" s="60">
        <v>1000000</v>
      </c>
      <c r="L36" s="60">
        <v>1000000</v>
      </c>
      <c r="M36" s="60">
        <v>1000000</v>
      </c>
      <c r="N36" s="60">
        <v>1000000</v>
      </c>
      <c r="O36" s="60">
        <v>1000000</v>
      </c>
      <c r="P36" s="60">
        <v>1000000</v>
      </c>
      <c r="Q36" s="60">
        <v>1000000</v>
      </c>
      <c r="R36" s="60">
        <v>1000000</v>
      </c>
      <c r="S36" s="60">
        <v>1000000</v>
      </c>
      <c r="T36" s="60">
        <v>1000000</v>
      </c>
      <c r="U36" s="60">
        <v>1000000</v>
      </c>
      <c r="V36" s="60">
        <v>1000000</v>
      </c>
      <c r="W36" s="39">
        <f t="shared" si="0"/>
        <v>20000000</v>
      </c>
      <c r="X36" s="37">
        <f>IF(Паспорт!P37&gt;0,Паспорт!P37,X35)</f>
        <v>34.495</v>
      </c>
      <c r="Y36" s="28"/>
      <c r="Z36" s="35"/>
    </row>
    <row r="37" spans="2:26" ht="15.75">
      <c r="B37" s="20">
        <v>23</v>
      </c>
      <c r="C37" s="60">
        <v>1000000</v>
      </c>
      <c r="D37" s="60">
        <v>1000000</v>
      </c>
      <c r="E37" s="60">
        <v>1000000</v>
      </c>
      <c r="F37" s="60">
        <v>1000000</v>
      </c>
      <c r="G37" s="60">
        <v>1000000</v>
      </c>
      <c r="H37" s="60">
        <v>1000000</v>
      </c>
      <c r="I37" s="60">
        <v>1000000</v>
      </c>
      <c r="J37" s="60">
        <v>1000000</v>
      </c>
      <c r="K37" s="60">
        <v>1000000</v>
      </c>
      <c r="L37" s="60">
        <v>1000000</v>
      </c>
      <c r="M37" s="60">
        <v>1000000</v>
      </c>
      <c r="N37" s="60">
        <v>1000000</v>
      </c>
      <c r="O37" s="60">
        <v>1000000</v>
      </c>
      <c r="P37" s="60">
        <v>1000000</v>
      </c>
      <c r="Q37" s="60">
        <v>1000000</v>
      </c>
      <c r="R37" s="60">
        <v>1000000</v>
      </c>
      <c r="S37" s="60">
        <v>1000000</v>
      </c>
      <c r="T37" s="60">
        <v>1000000</v>
      </c>
      <c r="U37" s="60">
        <v>1000000</v>
      </c>
      <c r="V37" s="60">
        <v>1000000</v>
      </c>
      <c r="W37" s="39">
        <f t="shared" si="0"/>
        <v>20000000</v>
      </c>
      <c r="X37" s="37">
        <f>IF(Паспорт!P38&gt;0,Паспорт!P38,X36)</f>
        <v>34.47</v>
      </c>
      <c r="Y37" s="28"/>
      <c r="Z37" s="35"/>
    </row>
    <row r="38" spans="2:26" ht="15.75">
      <c r="B38" s="20">
        <v>24</v>
      </c>
      <c r="C38" s="60">
        <v>1000000</v>
      </c>
      <c r="D38" s="60">
        <v>1000000</v>
      </c>
      <c r="E38" s="60">
        <v>1000000</v>
      </c>
      <c r="F38" s="60">
        <v>1000000</v>
      </c>
      <c r="G38" s="60">
        <v>1000000</v>
      </c>
      <c r="H38" s="60">
        <v>1000000</v>
      </c>
      <c r="I38" s="60">
        <v>1000000</v>
      </c>
      <c r="J38" s="60">
        <v>1000000</v>
      </c>
      <c r="K38" s="60">
        <v>1000000</v>
      </c>
      <c r="L38" s="60">
        <v>1000000</v>
      </c>
      <c r="M38" s="60">
        <v>1000000</v>
      </c>
      <c r="N38" s="60">
        <v>1000000</v>
      </c>
      <c r="O38" s="60">
        <v>1000000</v>
      </c>
      <c r="P38" s="60">
        <v>1000000</v>
      </c>
      <c r="Q38" s="60">
        <v>1000000</v>
      </c>
      <c r="R38" s="60">
        <v>1000000</v>
      </c>
      <c r="S38" s="60">
        <v>1000000</v>
      </c>
      <c r="T38" s="60">
        <v>1000000</v>
      </c>
      <c r="U38" s="60">
        <v>1000000</v>
      </c>
      <c r="V38" s="60">
        <v>1000000</v>
      </c>
      <c r="W38" s="39">
        <f t="shared" si="0"/>
        <v>20000000</v>
      </c>
      <c r="X38" s="37">
        <f>IF(Паспорт!P39&gt;0,Паспорт!P39,X37)</f>
        <v>34.5</v>
      </c>
      <c r="Y38" s="28"/>
      <c r="Z38" s="35"/>
    </row>
    <row r="39" spans="2:26" ht="15.75">
      <c r="B39" s="20">
        <v>25</v>
      </c>
      <c r="C39" s="60">
        <v>1000000</v>
      </c>
      <c r="D39" s="60">
        <v>1000000</v>
      </c>
      <c r="E39" s="60">
        <v>1000000</v>
      </c>
      <c r="F39" s="60">
        <v>1000000</v>
      </c>
      <c r="G39" s="60">
        <v>1000000</v>
      </c>
      <c r="H39" s="60">
        <v>1000000</v>
      </c>
      <c r="I39" s="60">
        <v>1000000</v>
      </c>
      <c r="J39" s="60">
        <v>1000000</v>
      </c>
      <c r="K39" s="60">
        <v>1000000</v>
      </c>
      <c r="L39" s="60">
        <v>1000000</v>
      </c>
      <c r="M39" s="60">
        <v>1000000</v>
      </c>
      <c r="N39" s="60">
        <v>1000000</v>
      </c>
      <c r="O39" s="60">
        <v>1000000</v>
      </c>
      <c r="P39" s="60">
        <v>1000000</v>
      </c>
      <c r="Q39" s="60">
        <v>1000000</v>
      </c>
      <c r="R39" s="60">
        <v>1000000</v>
      </c>
      <c r="S39" s="60">
        <v>1000000</v>
      </c>
      <c r="T39" s="60">
        <v>1000000</v>
      </c>
      <c r="U39" s="60">
        <v>1000000</v>
      </c>
      <c r="V39" s="60">
        <v>1000000</v>
      </c>
      <c r="W39" s="39">
        <f t="shared" si="0"/>
        <v>20000000</v>
      </c>
      <c r="X39" s="37">
        <f>IF(Паспорт!P40&gt;0,Паспорт!P40,X38)</f>
        <v>34.5</v>
      </c>
      <c r="Y39" s="28"/>
      <c r="Z39" s="35"/>
    </row>
    <row r="40" spans="2:26" ht="15.75">
      <c r="B40" s="20">
        <v>26</v>
      </c>
      <c r="C40" s="60">
        <v>1000000</v>
      </c>
      <c r="D40" s="60">
        <v>1000000</v>
      </c>
      <c r="E40" s="60">
        <v>1000000</v>
      </c>
      <c r="F40" s="60">
        <v>1000000</v>
      </c>
      <c r="G40" s="60">
        <v>1000000</v>
      </c>
      <c r="H40" s="60">
        <v>1000000</v>
      </c>
      <c r="I40" s="60">
        <v>1000000</v>
      </c>
      <c r="J40" s="60">
        <v>1000000</v>
      </c>
      <c r="K40" s="60">
        <v>1000000</v>
      </c>
      <c r="L40" s="60">
        <v>1000000</v>
      </c>
      <c r="M40" s="60">
        <v>1000000</v>
      </c>
      <c r="N40" s="60">
        <v>1000000</v>
      </c>
      <c r="O40" s="60">
        <v>1000000</v>
      </c>
      <c r="P40" s="60">
        <v>1000000</v>
      </c>
      <c r="Q40" s="60">
        <v>1000000</v>
      </c>
      <c r="R40" s="60">
        <v>1000000</v>
      </c>
      <c r="S40" s="60">
        <v>1000000</v>
      </c>
      <c r="T40" s="60">
        <v>1000000</v>
      </c>
      <c r="U40" s="60">
        <v>1000000</v>
      </c>
      <c r="V40" s="60">
        <v>1000000</v>
      </c>
      <c r="W40" s="39">
        <f t="shared" si="0"/>
        <v>20000000</v>
      </c>
      <c r="X40" s="37">
        <f>IF(Паспорт!P41&gt;0,Паспорт!P41,X39)</f>
        <v>34.5</v>
      </c>
      <c r="Y40" s="28"/>
      <c r="Z40" s="35"/>
    </row>
    <row r="41" spans="2:26" ht="15.75">
      <c r="B41" s="20">
        <v>27</v>
      </c>
      <c r="C41" s="60">
        <v>1000000</v>
      </c>
      <c r="D41" s="60">
        <v>1000000</v>
      </c>
      <c r="E41" s="60">
        <v>1000000</v>
      </c>
      <c r="F41" s="60">
        <v>1000000</v>
      </c>
      <c r="G41" s="60">
        <v>1000000</v>
      </c>
      <c r="H41" s="60">
        <v>1000000</v>
      </c>
      <c r="I41" s="60">
        <v>1000000</v>
      </c>
      <c r="J41" s="60">
        <v>1000000</v>
      </c>
      <c r="K41" s="60">
        <v>1000000</v>
      </c>
      <c r="L41" s="60">
        <v>1000000</v>
      </c>
      <c r="M41" s="60">
        <v>1000000</v>
      </c>
      <c r="N41" s="60">
        <v>1000000</v>
      </c>
      <c r="O41" s="60">
        <v>1000000</v>
      </c>
      <c r="P41" s="60">
        <v>1000000</v>
      </c>
      <c r="Q41" s="60">
        <v>1000000</v>
      </c>
      <c r="R41" s="60">
        <v>1000000</v>
      </c>
      <c r="S41" s="60">
        <v>1000000</v>
      </c>
      <c r="T41" s="60">
        <v>1000000</v>
      </c>
      <c r="U41" s="60">
        <v>1000000</v>
      </c>
      <c r="V41" s="60">
        <v>1000000</v>
      </c>
      <c r="W41" s="39">
        <f t="shared" si="0"/>
        <v>20000000</v>
      </c>
      <c r="X41" s="37">
        <f>IF(Паспорт!P42&gt;0,Паспорт!P42,X40)</f>
        <v>34.5</v>
      </c>
      <c r="Y41" s="28"/>
      <c r="Z41" s="35"/>
    </row>
    <row r="42" spans="2:26" ht="15.75">
      <c r="B42" s="20">
        <v>28</v>
      </c>
      <c r="C42" s="60">
        <v>1000000</v>
      </c>
      <c r="D42" s="60">
        <v>1000000</v>
      </c>
      <c r="E42" s="60">
        <v>1000000</v>
      </c>
      <c r="F42" s="60">
        <v>1000000</v>
      </c>
      <c r="G42" s="60">
        <v>1000000</v>
      </c>
      <c r="H42" s="60">
        <v>1000000</v>
      </c>
      <c r="I42" s="60">
        <v>1000000</v>
      </c>
      <c r="J42" s="60">
        <v>1000000</v>
      </c>
      <c r="K42" s="60">
        <v>1000000</v>
      </c>
      <c r="L42" s="60">
        <v>1000000</v>
      </c>
      <c r="M42" s="60">
        <v>1000000</v>
      </c>
      <c r="N42" s="60">
        <v>1000000</v>
      </c>
      <c r="O42" s="60">
        <v>1000000</v>
      </c>
      <c r="P42" s="60">
        <v>1000000</v>
      </c>
      <c r="Q42" s="60">
        <v>1000000</v>
      </c>
      <c r="R42" s="60">
        <v>1000000</v>
      </c>
      <c r="S42" s="60">
        <v>1000000</v>
      </c>
      <c r="T42" s="60">
        <v>1000000</v>
      </c>
      <c r="U42" s="60">
        <v>1000000</v>
      </c>
      <c r="V42" s="60">
        <v>1000000</v>
      </c>
      <c r="W42" s="39">
        <f t="shared" si="0"/>
        <v>20000000</v>
      </c>
      <c r="X42" s="37">
        <f>IF(Паспорт!P43&gt;0,Паспорт!P43,X41)</f>
        <v>34.29</v>
      </c>
      <c r="Y42" s="28"/>
      <c r="Z42" s="35"/>
    </row>
    <row r="43" spans="2:26" ht="12.75" customHeight="1">
      <c r="B43" s="20">
        <v>29</v>
      </c>
      <c r="C43" s="60">
        <v>1000000</v>
      </c>
      <c r="D43" s="60">
        <v>1000000</v>
      </c>
      <c r="E43" s="60">
        <v>1000000</v>
      </c>
      <c r="F43" s="60">
        <v>1000000</v>
      </c>
      <c r="G43" s="60">
        <v>1000000</v>
      </c>
      <c r="H43" s="60">
        <v>1000000</v>
      </c>
      <c r="I43" s="60">
        <v>1000000</v>
      </c>
      <c r="J43" s="60">
        <v>1000000</v>
      </c>
      <c r="K43" s="60">
        <v>1000000</v>
      </c>
      <c r="L43" s="60">
        <v>1000000</v>
      </c>
      <c r="M43" s="60">
        <v>1000000</v>
      </c>
      <c r="N43" s="60">
        <v>1000000</v>
      </c>
      <c r="O43" s="60">
        <v>1000000</v>
      </c>
      <c r="P43" s="60">
        <v>1000000</v>
      </c>
      <c r="Q43" s="60">
        <v>1000000</v>
      </c>
      <c r="R43" s="60">
        <v>1000000</v>
      </c>
      <c r="S43" s="60">
        <v>1000000</v>
      </c>
      <c r="T43" s="60">
        <v>1000000</v>
      </c>
      <c r="U43" s="60">
        <v>1000000</v>
      </c>
      <c r="V43" s="60">
        <v>1000000</v>
      </c>
      <c r="W43" s="39">
        <f t="shared" si="0"/>
        <v>20000000</v>
      </c>
      <c r="X43" s="37">
        <f>IF(Паспорт!P44&gt;0,Паспорт!P44,X42)</f>
        <v>34.32</v>
      </c>
      <c r="Y43" s="28"/>
      <c r="Z43" s="35"/>
    </row>
    <row r="44" spans="2:26" ht="12.75" customHeight="1">
      <c r="B44" s="20">
        <v>30</v>
      </c>
      <c r="C44" s="60">
        <v>1000000</v>
      </c>
      <c r="D44" s="60">
        <v>1000000</v>
      </c>
      <c r="E44" s="60">
        <v>1000000</v>
      </c>
      <c r="F44" s="60">
        <v>1000000</v>
      </c>
      <c r="G44" s="60">
        <v>1000000</v>
      </c>
      <c r="H44" s="60">
        <v>1000000</v>
      </c>
      <c r="I44" s="60">
        <v>1000000</v>
      </c>
      <c r="J44" s="60">
        <v>1000000</v>
      </c>
      <c r="K44" s="60">
        <v>1000000</v>
      </c>
      <c r="L44" s="60">
        <v>1000000</v>
      </c>
      <c r="M44" s="60">
        <v>1000000</v>
      </c>
      <c r="N44" s="60">
        <v>1000000</v>
      </c>
      <c r="O44" s="60">
        <v>1000000</v>
      </c>
      <c r="P44" s="60">
        <v>1000000</v>
      </c>
      <c r="Q44" s="60">
        <v>1000000</v>
      </c>
      <c r="R44" s="60">
        <v>1000000</v>
      </c>
      <c r="S44" s="60">
        <v>1000000</v>
      </c>
      <c r="T44" s="60">
        <v>1000000</v>
      </c>
      <c r="U44" s="60">
        <v>1000000</v>
      </c>
      <c r="V44" s="60">
        <v>1000000</v>
      </c>
      <c r="W44" s="39">
        <f t="shared" si="0"/>
        <v>20000000</v>
      </c>
      <c r="X44" s="37">
        <f>IF(Паспорт!P45&gt;0,Паспорт!P45,X43)</f>
        <v>34.34</v>
      </c>
      <c r="Y44" s="28"/>
      <c r="Z44" s="35"/>
    </row>
    <row r="45" spans="2:26" ht="12.75" customHeight="1">
      <c r="B45" s="20">
        <v>31</v>
      </c>
      <c r="C45" s="60">
        <v>1000000</v>
      </c>
      <c r="D45" s="60">
        <v>1000000</v>
      </c>
      <c r="E45" s="60">
        <v>1000000</v>
      </c>
      <c r="F45" s="60">
        <v>1000000</v>
      </c>
      <c r="G45" s="60">
        <v>1000000</v>
      </c>
      <c r="H45" s="60">
        <v>1000000</v>
      </c>
      <c r="I45" s="60">
        <v>1000000</v>
      </c>
      <c r="J45" s="60">
        <v>1000000</v>
      </c>
      <c r="K45" s="60">
        <v>1000000</v>
      </c>
      <c r="L45" s="60">
        <v>1000000</v>
      </c>
      <c r="M45" s="60">
        <v>1000000</v>
      </c>
      <c r="N45" s="60">
        <v>1000000</v>
      </c>
      <c r="O45" s="60">
        <v>1000000</v>
      </c>
      <c r="P45" s="60">
        <v>1000000</v>
      </c>
      <c r="Q45" s="60">
        <v>1000000</v>
      </c>
      <c r="R45" s="60">
        <v>1000000</v>
      </c>
      <c r="S45" s="60">
        <v>1000000</v>
      </c>
      <c r="T45" s="60">
        <v>1000000</v>
      </c>
      <c r="U45" s="60">
        <v>1000000</v>
      </c>
      <c r="V45" s="60">
        <v>1000000</v>
      </c>
      <c r="W45" s="39">
        <f t="shared" si="0"/>
        <v>20000000</v>
      </c>
      <c r="X45" s="37">
        <f>IF(Паспорт!P46&gt;0,Паспорт!P46,X44)</f>
        <v>34.31</v>
      </c>
      <c r="Y45" s="34"/>
      <c r="Z45" s="35"/>
    </row>
    <row r="46" spans="2:27" ht="66" customHeight="1">
      <c r="B46" s="20" t="s">
        <v>72</v>
      </c>
      <c r="C46" s="41">
        <f aca="true" t="shared" si="1" ref="C46:V46">SUM(C15:C45)</f>
        <v>31000000</v>
      </c>
      <c r="D46" s="41">
        <f t="shared" si="1"/>
        <v>31000000</v>
      </c>
      <c r="E46" s="41">
        <f t="shared" si="1"/>
        <v>31000000</v>
      </c>
      <c r="F46" s="41">
        <f t="shared" si="1"/>
        <v>31000000</v>
      </c>
      <c r="G46" s="41">
        <f t="shared" si="1"/>
        <v>31000000</v>
      </c>
      <c r="H46" s="41">
        <f t="shared" si="1"/>
        <v>31000000</v>
      </c>
      <c r="I46" s="41">
        <f t="shared" si="1"/>
        <v>31000000</v>
      </c>
      <c r="J46" s="41">
        <f t="shared" si="1"/>
        <v>31000000</v>
      </c>
      <c r="K46" s="41">
        <f t="shared" si="1"/>
        <v>31000000</v>
      </c>
      <c r="L46" s="41">
        <f t="shared" si="1"/>
        <v>31000000</v>
      </c>
      <c r="M46" s="41">
        <f t="shared" si="1"/>
        <v>31000000</v>
      </c>
      <c r="N46" s="41">
        <f t="shared" si="1"/>
        <v>31000000</v>
      </c>
      <c r="O46" s="41">
        <f t="shared" si="1"/>
        <v>31000000</v>
      </c>
      <c r="P46" s="41">
        <f t="shared" si="1"/>
        <v>31000000</v>
      </c>
      <c r="Q46" s="41">
        <f t="shared" si="1"/>
        <v>31000000</v>
      </c>
      <c r="R46" s="41">
        <f t="shared" si="1"/>
        <v>31000000</v>
      </c>
      <c r="S46" s="41">
        <f t="shared" si="1"/>
        <v>31000000</v>
      </c>
      <c r="T46" s="41">
        <f t="shared" si="1"/>
        <v>31000000</v>
      </c>
      <c r="U46" s="41">
        <f t="shared" si="1"/>
        <v>31000000</v>
      </c>
      <c r="V46" s="41">
        <f t="shared" si="1"/>
        <v>31000000</v>
      </c>
      <c r="W46" s="40">
        <f>SUM(W15:W45)</f>
        <v>620000000</v>
      </c>
      <c r="X46" s="38">
        <f>SUMPRODUCT(X15:X45,W15:W45)/SUM(W15:W45)</f>
        <v>34.45741612903226</v>
      </c>
      <c r="Y46" s="33"/>
      <c r="Z46" s="107" t="s">
        <v>73</v>
      </c>
      <c r="AA46" s="107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9"/>
      <c r="Z47"/>
    </row>
    <row r="48" spans="3:26" ht="12.75"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30"/>
      <c r="Z48"/>
    </row>
    <row r="49" spans="3:4" ht="12.75">
      <c r="C49" s="1"/>
      <c r="D49" s="1"/>
    </row>
    <row r="50" spans="2:25" ht="15">
      <c r="B50" s="42"/>
      <c r="C50" s="44" t="s">
        <v>67</v>
      </c>
      <c r="D50" s="44"/>
      <c r="E50" s="45"/>
      <c r="F50" s="45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31"/>
    </row>
    <row r="51" spans="3:25" ht="12.75">
      <c r="C51" s="1"/>
      <c r="D51" s="1" t="s">
        <v>68</v>
      </c>
      <c r="O51" s="2"/>
      <c r="P51" s="17" t="s">
        <v>30</v>
      </c>
      <c r="Q51" s="17"/>
      <c r="Y51" s="2"/>
    </row>
    <row r="52" spans="3:25" ht="18" customHeight="1">
      <c r="C52" s="13" t="s">
        <v>65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4" t="s">
        <v>66</v>
      </c>
      <c r="Q52" s="14"/>
      <c r="R52" s="14"/>
      <c r="S52" s="14"/>
      <c r="T52" s="14"/>
      <c r="U52" s="14"/>
      <c r="V52" s="14"/>
      <c r="W52" s="14"/>
      <c r="X52" s="14"/>
      <c r="Y52" s="32"/>
    </row>
    <row r="53" spans="3:25" ht="12.75">
      <c r="C53" s="1"/>
      <c r="D53" s="1" t="s">
        <v>69</v>
      </c>
      <c r="O53" s="2"/>
      <c r="P53" s="16" t="s">
        <v>30</v>
      </c>
      <c r="Q53" s="16"/>
      <c r="Y53" s="2"/>
    </row>
  </sheetData>
  <sheetProtection/>
  <mergeCells count="32">
    <mergeCell ref="P12:P14"/>
    <mergeCell ref="Q12:Q14"/>
    <mergeCell ref="C5:X5"/>
    <mergeCell ref="B6:X6"/>
    <mergeCell ref="B7:X7"/>
    <mergeCell ref="B8:X8"/>
    <mergeCell ref="B9:X9"/>
    <mergeCell ref="B11:B14"/>
    <mergeCell ref="I12:I14"/>
    <mergeCell ref="C12:C14"/>
    <mergeCell ref="N12:N14"/>
    <mergeCell ref="O12:O14"/>
    <mergeCell ref="Z46:AA46"/>
    <mergeCell ref="E12:E14"/>
    <mergeCell ref="F12:F14"/>
    <mergeCell ref="G12:G14"/>
    <mergeCell ref="H12:H14"/>
    <mergeCell ref="R12:R14"/>
    <mergeCell ref="S12:S14"/>
    <mergeCell ref="Z15:AA22"/>
    <mergeCell ref="T12:T14"/>
    <mergeCell ref="U12:U14"/>
    <mergeCell ref="D12:D14"/>
    <mergeCell ref="C11:V11"/>
    <mergeCell ref="C48:X48"/>
    <mergeCell ref="J12:J14"/>
    <mergeCell ref="K12:K14"/>
    <mergeCell ref="L12:L14"/>
    <mergeCell ref="M12:M14"/>
    <mergeCell ref="V12:V14"/>
    <mergeCell ref="W11:W14"/>
    <mergeCell ref="X11:X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0"/>
  <sheetViews>
    <sheetView tabSelected="1" zoomScalePageLayoutView="0" workbookViewId="0" topLeftCell="A19">
      <selection activeCell="S45" sqref="S45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30" max="32" width="9.125" style="0" hidden="1" customWidth="1"/>
    <col min="33" max="33" width="11.00390625" style="0" customWidth="1"/>
  </cols>
  <sheetData>
    <row r="1" ht="12.75">
      <c r="B1" s="84" t="s">
        <v>31</v>
      </c>
    </row>
    <row r="2" ht="12.75">
      <c r="B2" s="84" t="s">
        <v>32</v>
      </c>
    </row>
    <row r="3" ht="12.75">
      <c r="B3" s="85" t="s">
        <v>96</v>
      </c>
    </row>
    <row r="5" spans="2:29" ht="12.75">
      <c r="B5" s="123" t="s">
        <v>101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</row>
    <row r="6" spans="2:29" ht="14.25">
      <c r="B6" s="124" t="s">
        <v>97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</row>
    <row r="7" spans="2:29" ht="14.25">
      <c r="B7" s="124" t="s">
        <v>98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</row>
    <row r="8" spans="2:29" ht="14.25">
      <c r="B8" s="124" t="s">
        <v>99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</row>
    <row r="9" spans="2:29" ht="15">
      <c r="B9" s="120" t="s">
        <v>100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</row>
    <row r="12" spans="2:34" ht="26.25" customHeight="1">
      <c r="B12" s="122" t="s">
        <v>27</v>
      </c>
      <c r="C12" s="121" t="s">
        <v>119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68"/>
      <c r="AE12" s="68"/>
      <c r="AF12" s="68"/>
      <c r="AG12" s="116" t="s">
        <v>103</v>
      </c>
      <c r="AH12" s="117" t="s">
        <v>78</v>
      </c>
    </row>
    <row r="13" spans="2:34" ht="122.25" customHeight="1">
      <c r="B13" s="122"/>
      <c r="C13" s="69" t="s">
        <v>80</v>
      </c>
      <c r="D13" s="69" t="s">
        <v>81</v>
      </c>
      <c r="E13" s="69" t="s">
        <v>107</v>
      </c>
      <c r="F13" s="69" t="s">
        <v>108</v>
      </c>
      <c r="G13" s="69" t="s">
        <v>109</v>
      </c>
      <c r="H13" s="69" t="s">
        <v>82</v>
      </c>
      <c r="I13" s="69" t="s">
        <v>83</v>
      </c>
      <c r="J13" s="70" t="s">
        <v>84</v>
      </c>
      <c r="K13" s="70" t="s">
        <v>85</v>
      </c>
      <c r="L13" s="69" t="s">
        <v>86</v>
      </c>
      <c r="M13" s="69" t="s">
        <v>110</v>
      </c>
      <c r="N13" s="69" t="s">
        <v>111</v>
      </c>
      <c r="O13" s="69" t="s">
        <v>112</v>
      </c>
      <c r="P13" s="69" t="s">
        <v>87</v>
      </c>
      <c r="Q13" s="71" t="s">
        <v>88</v>
      </c>
      <c r="R13" s="71" t="s">
        <v>89</v>
      </c>
      <c r="S13" s="69" t="s">
        <v>113</v>
      </c>
      <c r="T13" s="69" t="s">
        <v>114</v>
      </c>
      <c r="U13" s="69" t="s">
        <v>90</v>
      </c>
      <c r="V13" s="69" t="s">
        <v>115</v>
      </c>
      <c r="W13" s="69" t="s">
        <v>116</v>
      </c>
      <c r="X13" s="69" t="s">
        <v>91</v>
      </c>
      <c r="Y13" s="69" t="s">
        <v>117</v>
      </c>
      <c r="Z13" s="69" t="s">
        <v>118</v>
      </c>
      <c r="AA13" s="71" t="s">
        <v>88</v>
      </c>
      <c r="AB13" s="71" t="s">
        <v>89</v>
      </c>
      <c r="AC13" s="69" t="s">
        <v>92</v>
      </c>
      <c r="AD13" s="69" t="s">
        <v>93</v>
      </c>
      <c r="AE13" s="69" t="s">
        <v>94</v>
      </c>
      <c r="AF13" s="69" t="s">
        <v>95</v>
      </c>
      <c r="AG13" s="116"/>
      <c r="AH13" s="117"/>
    </row>
    <row r="14" spans="2:34" ht="14.25">
      <c r="B14" s="75">
        <v>1</v>
      </c>
      <c r="C14" s="62">
        <v>0.556</v>
      </c>
      <c r="D14" s="62">
        <v>264.34</v>
      </c>
      <c r="E14" s="62">
        <v>31.888</v>
      </c>
      <c r="F14" s="62">
        <v>10.236</v>
      </c>
      <c r="G14" s="62">
        <v>8.839</v>
      </c>
      <c r="H14" s="65">
        <v>4.176</v>
      </c>
      <c r="I14" s="64">
        <f>J14+K14</f>
        <v>81.469</v>
      </c>
      <c r="J14" s="62">
        <v>26.284</v>
      </c>
      <c r="K14" s="62">
        <v>55.185</v>
      </c>
      <c r="L14" s="65">
        <v>3.802</v>
      </c>
      <c r="M14" s="62">
        <v>6.933</v>
      </c>
      <c r="N14" s="62">
        <v>0</v>
      </c>
      <c r="O14" s="62">
        <v>151.873</v>
      </c>
      <c r="P14" s="64">
        <f>Q14+R14</f>
        <v>64.377</v>
      </c>
      <c r="Q14" s="62">
        <v>64.377</v>
      </c>
      <c r="R14" s="65">
        <v>0</v>
      </c>
      <c r="S14" s="65">
        <v>2.665</v>
      </c>
      <c r="T14" s="65">
        <v>15.363</v>
      </c>
      <c r="U14" s="65">
        <v>17.813</v>
      </c>
      <c r="V14" s="62">
        <v>51.876</v>
      </c>
      <c r="W14" s="65">
        <v>4.799</v>
      </c>
      <c r="X14" s="62">
        <v>19.797</v>
      </c>
      <c r="Y14" s="65">
        <v>6.487</v>
      </c>
      <c r="Z14" s="64">
        <f>AA14+AB14</f>
        <v>9.327</v>
      </c>
      <c r="AA14" s="65">
        <v>0</v>
      </c>
      <c r="AB14" s="63">
        <v>9.327</v>
      </c>
      <c r="AC14" s="65">
        <v>5.452</v>
      </c>
      <c r="AD14" s="66">
        <v>0</v>
      </c>
      <c r="AE14" s="68"/>
      <c r="AF14" s="68"/>
      <c r="AG14" s="72">
        <f aca="true" t="shared" si="0" ref="AG14:AG44">C14+D14+E14+F14+G14+H14+I14+L14+M14+N14+O14+P14+S14+T14+U14+V14+W14+X14+Y14+Z14+AC14</f>
        <v>762.0679999999998</v>
      </c>
      <c r="AH14" s="73">
        <v>34.2989</v>
      </c>
    </row>
    <row r="15" spans="2:34" ht="14.25">
      <c r="B15" s="75">
        <v>2</v>
      </c>
      <c r="C15" s="65">
        <v>0</v>
      </c>
      <c r="D15" s="65">
        <v>302.054</v>
      </c>
      <c r="E15" s="65">
        <v>38.775</v>
      </c>
      <c r="F15" s="65">
        <v>12.565</v>
      </c>
      <c r="G15" s="65">
        <v>10.227</v>
      </c>
      <c r="H15" s="65">
        <v>5.131</v>
      </c>
      <c r="I15" s="64">
        <f aca="true" t="shared" si="1" ref="I15:I44">J15+K15</f>
        <v>93.564</v>
      </c>
      <c r="J15" s="62">
        <v>0</v>
      </c>
      <c r="K15" s="62">
        <v>93.564</v>
      </c>
      <c r="L15" s="65">
        <v>4.396</v>
      </c>
      <c r="M15" s="62">
        <v>8.054</v>
      </c>
      <c r="N15" s="62">
        <v>0</v>
      </c>
      <c r="O15" s="65">
        <v>168.184</v>
      </c>
      <c r="P15" s="64">
        <f aca="true" t="shared" si="2" ref="P15:P44">Q15+R15</f>
        <v>72.585</v>
      </c>
      <c r="Q15" s="62">
        <v>72.585</v>
      </c>
      <c r="R15" s="65">
        <v>0</v>
      </c>
      <c r="S15" s="65">
        <v>3.053</v>
      </c>
      <c r="T15" s="65">
        <v>17.37</v>
      </c>
      <c r="U15" s="62">
        <v>19.801</v>
      </c>
      <c r="V15" s="62">
        <v>55.496</v>
      </c>
      <c r="W15" s="65">
        <v>5.454</v>
      </c>
      <c r="X15" s="65">
        <v>22.304</v>
      </c>
      <c r="Y15" s="65">
        <v>6.774</v>
      </c>
      <c r="Z15" s="64">
        <f aca="true" t="shared" si="3" ref="Z15:Z43">AA15+AB15</f>
        <v>10.425</v>
      </c>
      <c r="AA15" s="62">
        <v>0</v>
      </c>
      <c r="AB15" s="66">
        <v>10.425</v>
      </c>
      <c r="AC15" s="62">
        <v>6.007</v>
      </c>
      <c r="AD15" s="66">
        <v>0</v>
      </c>
      <c r="AE15" s="68"/>
      <c r="AF15" s="68"/>
      <c r="AG15" s="72">
        <f t="shared" si="0"/>
        <v>862.2189999999998</v>
      </c>
      <c r="AH15" s="73"/>
    </row>
    <row r="16" spans="2:34" ht="14.25">
      <c r="B16" s="75">
        <v>3</v>
      </c>
      <c r="C16" s="65">
        <v>0</v>
      </c>
      <c r="D16" s="65">
        <v>289.046</v>
      </c>
      <c r="E16" s="65">
        <v>35.313</v>
      </c>
      <c r="F16" s="65">
        <v>10.73</v>
      </c>
      <c r="G16" s="65">
        <v>9.085</v>
      </c>
      <c r="H16" s="65">
        <v>4.555</v>
      </c>
      <c r="I16" s="64">
        <f t="shared" si="1"/>
        <v>86.459</v>
      </c>
      <c r="J16" s="62">
        <v>0</v>
      </c>
      <c r="K16" s="62">
        <v>86.459</v>
      </c>
      <c r="L16" s="65">
        <v>3.992</v>
      </c>
      <c r="M16" s="62">
        <v>7.252</v>
      </c>
      <c r="N16" s="62">
        <v>0</v>
      </c>
      <c r="O16" s="65">
        <v>154.14</v>
      </c>
      <c r="P16" s="64">
        <f t="shared" si="2"/>
        <v>67.618</v>
      </c>
      <c r="Q16" s="62">
        <v>67.618</v>
      </c>
      <c r="R16" s="65">
        <v>0</v>
      </c>
      <c r="S16" s="65">
        <v>2.803</v>
      </c>
      <c r="T16" s="65">
        <v>16.051</v>
      </c>
      <c r="U16" s="62">
        <v>18.851</v>
      </c>
      <c r="V16" s="62">
        <v>52.857</v>
      </c>
      <c r="W16" s="65">
        <v>5.25</v>
      </c>
      <c r="X16" s="65">
        <v>22.266</v>
      </c>
      <c r="Y16" s="65">
        <v>6.481</v>
      </c>
      <c r="Z16" s="64">
        <f t="shared" si="3"/>
        <v>9.881</v>
      </c>
      <c r="AA16" s="62">
        <v>0</v>
      </c>
      <c r="AB16" s="66">
        <v>9.881</v>
      </c>
      <c r="AC16" s="62">
        <v>5.856</v>
      </c>
      <c r="AD16" s="66">
        <v>0</v>
      </c>
      <c r="AE16" s="68"/>
      <c r="AF16" s="68"/>
      <c r="AG16" s="72">
        <f t="shared" si="0"/>
        <v>808.486</v>
      </c>
      <c r="AH16" s="73"/>
    </row>
    <row r="17" spans="2:34" ht="14.25">
      <c r="B17" s="75">
        <v>4</v>
      </c>
      <c r="C17" s="65">
        <v>0</v>
      </c>
      <c r="D17" s="65">
        <v>272.92</v>
      </c>
      <c r="E17" s="65">
        <v>31.247</v>
      </c>
      <c r="F17" s="65">
        <v>9.425</v>
      </c>
      <c r="G17" s="65">
        <v>9.072</v>
      </c>
      <c r="H17" s="65">
        <v>4.104</v>
      </c>
      <c r="I17" s="64">
        <f t="shared" si="1"/>
        <v>81.946</v>
      </c>
      <c r="J17" s="62">
        <v>0</v>
      </c>
      <c r="K17" s="62">
        <v>81.946</v>
      </c>
      <c r="L17" s="65">
        <v>3.497</v>
      </c>
      <c r="M17" s="62">
        <v>6.478</v>
      </c>
      <c r="N17" s="62">
        <v>0</v>
      </c>
      <c r="O17" s="65">
        <v>132.768</v>
      </c>
      <c r="P17" s="64">
        <f t="shared" si="2"/>
        <v>63.549</v>
      </c>
      <c r="Q17" s="62">
        <v>63.549</v>
      </c>
      <c r="R17" s="65">
        <v>0</v>
      </c>
      <c r="S17" s="65">
        <v>2.513</v>
      </c>
      <c r="T17" s="65">
        <v>15.014</v>
      </c>
      <c r="U17" s="62">
        <v>17.61</v>
      </c>
      <c r="V17" s="62">
        <v>49.569</v>
      </c>
      <c r="W17" s="65">
        <v>4.864</v>
      </c>
      <c r="X17" s="65">
        <v>21.337</v>
      </c>
      <c r="Y17" s="65">
        <v>6.042</v>
      </c>
      <c r="Z17" s="64">
        <f t="shared" si="3"/>
        <v>9.368</v>
      </c>
      <c r="AA17" s="62">
        <v>0</v>
      </c>
      <c r="AB17" s="66">
        <v>9.368</v>
      </c>
      <c r="AC17" s="62">
        <v>5.295</v>
      </c>
      <c r="AD17" s="66">
        <v>0</v>
      </c>
      <c r="AE17" s="68"/>
      <c r="AF17" s="68"/>
      <c r="AG17" s="72">
        <f t="shared" si="0"/>
        <v>746.6180000000002</v>
      </c>
      <c r="AH17" s="74">
        <v>34.4008</v>
      </c>
    </row>
    <row r="18" spans="2:34" ht="14.25">
      <c r="B18" s="75">
        <v>5</v>
      </c>
      <c r="C18" s="65">
        <v>0</v>
      </c>
      <c r="D18" s="65">
        <v>251.435</v>
      </c>
      <c r="E18" s="65">
        <v>27.676</v>
      </c>
      <c r="F18" s="65">
        <v>8.175</v>
      </c>
      <c r="G18" s="65">
        <v>7.254</v>
      </c>
      <c r="H18" s="65">
        <v>3.503</v>
      </c>
      <c r="I18" s="64">
        <f t="shared" si="1"/>
        <v>76.461</v>
      </c>
      <c r="J18" s="62">
        <v>0</v>
      </c>
      <c r="K18" s="62">
        <v>76.461</v>
      </c>
      <c r="L18" s="65">
        <v>3.082</v>
      </c>
      <c r="M18" s="62">
        <v>5.619</v>
      </c>
      <c r="N18" s="62">
        <v>0</v>
      </c>
      <c r="O18" s="65">
        <v>112.422</v>
      </c>
      <c r="P18" s="64">
        <f t="shared" si="2"/>
        <v>55.221</v>
      </c>
      <c r="Q18" s="62">
        <v>55.221</v>
      </c>
      <c r="R18" s="65">
        <v>0</v>
      </c>
      <c r="S18" s="65">
        <v>2.02</v>
      </c>
      <c r="T18" s="65">
        <v>13.297</v>
      </c>
      <c r="U18" s="62">
        <v>16.004</v>
      </c>
      <c r="V18" s="62">
        <v>44.698</v>
      </c>
      <c r="W18" s="65">
        <v>4.202</v>
      </c>
      <c r="X18" s="65">
        <v>18.506</v>
      </c>
      <c r="Y18" s="65">
        <v>5.219</v>
      </c>
      <c r="Z18" s="64">
        <f t="shared" si="3"/>
        <v>7.918</v>
      </c>
      <c r="AA18" s="62">
        <v>0</v>
      </c>
      <c r="AB18" s="66">
        <v>7.918</v>
      </c>
      <c r="AC18" s="62">
        <v>4.666</v>
      </c>
      <c r="AD18" s="66">
        <v>0</v>
      </c>
      <c r="AE18" s="68"/>
      <c r="AF18" s="68"/>
      <c r="AG18" s="72">
        <f t="shared" si="0"/>
        <v>667.3780000000002</v>
      </c>
      <c r="AH18" s="74">
        <v>34.3258</v>
      </c>
    </row>
    <row r="19" spans="2:34" ht="14.25">
      <c r="B19" s="75">
        <v>6</v>
      </c>
      <c r="C19" s="65">
        <v>0</v>
      </c>
      <c r="D19" s="65">
        <v>247.682</v>
      </c>
      <c r="E19" s="65">
        <v>26.817</v>
      </c>
      <c r="F19" s="65">
        <v>8.028</v>
      </c>
      <c r="G19" s="65">
        <v>7.458</v>
      </c>
      <c r="H19" s="65">
        <v>3.68</v>
      </c>
      <c r="I19" s="64">
        <f t="shared" si="1"/>
        <v>73.73</v>
      </c>
      <c r="J19" s="62">
        <v>0</v>
      </c>
      <c r="K19" s="62">
        <v>73.73</v>
      </c>
      <c r="L19" s="65">
        <v>3.011</v>
      </c>
      <c r="M19" s="62">
        <v>5.674</v>
      </c>
      <c r="N19" s="62">
        <v>0</v>
      </c>
      <c r="O19" s="65">
        <v>114.787</v>
      </c>
      <c r="P19" s="64">
        <f t="shared" si="2"/>
        <v>52.934</v>
      </c>
      <c r="Q19" s="62">
        <v>52.934</v>
      </c>
      <c r="R19" s="65">
        <v>0</v>
      </c>
      <c r="S19" s="65">
        <v>2.02</v>
      </c>
      <c r="T19" s="65">
        <v>12.521</v>
      </c>
      <c r="U19" s="62">
        <v>15.812</v>
      </c>
      <c r="V19" s="62">
        <v>44.382</v>
      </c>
      <c r="W19" s="65">
        <v>4.432</v>
      </c>
      <c r="X19" s="65">
        <v>19.315</v>
      </c>
      <c r="Y19" s="65">
        <v>5.26</v>
      </c>
      <c r="Z19" s="64">
        <f t="shared" si="3"/>
        <v>7.746</v>
      </c>
      <c r="AA19" s="62">
        <v>0</v>
      </c>
      <c r="AB19" s="66">
        <v>7.746</v>
      </c>
      <c r="AC19" s="62">
        <v>4.69</v>
      </c>
      <c r="AD19" s="66">
        <v>0</v>
      </c>
      <c r="AE19" s="68"/>
      <c r="AF19" s="68"/>
      <c r="AG19" s="72">
        <f t="shared" si="0"/>
        <v>659.979</v>
      </c>
      <c r="AH19" s="74">
        <v>34.4554</v>
      </c>
    </row>
    <row r="20" spans="2:34" ht="14.25">
      <c r="B20" s="75">
        <v>7</v>
      </c>
      <c r="C20" s="65">
        <v>0</v>
      </c>
      <c r="D20" s="65">
        <v>203.071</v>
      </c>
      <c r="E20" s="65">
        <v>21.164</v>
      </c>
      <c r="F20" s="65">
        <v>7.014</v>
      </c>
      <c r="G20" s="65">
        <v>5.914</v>
      </c>
      <c r="H20" s="65">
        <v>2.842</v>
      </c>
      <c r="I20" s="64">
        <f t="shared" si="1"/>
        <v>60.194</v>
      </c>
      <c r="J20" s="62">
        <v>0</v>
      </c>
      <c r="K20" s="62">
        <v>60.194</v>
      </c>
      <c r="L20" s="65">
        <v>2.3</v>
      </c>
      <c r="M20" s="62">
        <v>3.953</v>
      </c>
      <c r="N20" s="62">
        <v>0</v>
      </c>
      <c r="O20" s="65">
        <v>93.248</v>
      </c>
      <c r="P20" s="64">
        <f t="shared" si="2"/>
        <v>42.406</v>
      </c>
      <c r="Q20" s="62">
        <v>42.406</v>
      </c>
      <c r="R20" s="65">
        <v>0</v>
      </c>
      <c r="S20" s="65">
        <v>1.521</v>
      </c>
      <c r="T20" s="65">
        <v>9.515</v>
      </c>
      <c r="U20" s="62">
        <v>12.804</v>
      </c>
      <c r="V20" s="62">
        <v>36.074</v>
      </c>
      <c r="W20" s="65">
        <v>2.979</v>
      </c>
      <c r="X20" s="65">
        <v>14.392</v>
      </c>
      <c r="Y20" s="65">
        <v>3.99</v>
      </c>
      <c r="Z20" s="64">
        <f t="shared" si="3"/>
        <v>5.788</v>
      </c>
      <c r="AA20" s="62">
        <v>0</v>
      </c>
      <c r="AB20" s="66">
        <v>5.788</v>
      </c>
      <c r="AC20" s="62">
        <v>3.456</v>
      </c>
      <c r="AD20" s="66">
        <v>0</v>
      </c>
      <c r="AE20" s="68"/>
      <c r="AF20" s="68"/>
      <c r="AG20" s="72">
        <f t="shared" si="0"/>
        <v>532.625</v>
      </c>
      <c r="AH20" s="74">
        <v>34.4453</v>
      </c>
    </row>
    <row r="21" spans="2:34" ht="14.25">
      <c r="B21" s="75">
        <v>8</v>
      </c>
      <c r="C21" s="65">
        <v>0</v>
      </c>
      <c r="D21" s="65">
        <v>171.194</v>
      </c>
      <c r="E21" s="65">
        <v>16.96</v>
      </c>
      <c r="F21" s="65">
        <v>5.932</v>
      </c>
      <c r="G21" s="65">
        <v>4.746</v>
      </c>
      <c r="H21" s="65">
        <v>2.416</v>
      </c>
      <c r="I21" s="64">
        <f t="shared" si="1"/>
        <v>46.74</v>
      </c>
      <c r="J21" s="62">
        <v>0</v>
      </c>
      <c r="K21" s="62">
        <v>46.74</v>
      </c>
      <c r="L21" s="65">
        <v>2.095</v>
      </c>
      <c r="M21" s="62">
        <v>3.48</v>
      </c>
      <c r="N21" s="62">
        <v>0</v>
      </c>
      <c r="O21" s="65">
        <v>78.415</v>
      </c>
      <c r="P21" s="64">
        <f t="shared" si="2"/>
        <v>35.81</v>
      </c>
      <c r="Q21" s="62">
        <v>35.81</v>
      </c>
      <c r="R21" s="65">
        <v>0</v>
      </c>
      <c r="S21" s="65">
        <v>1.294</v>
      </c>
      <c r="T21" s="65">
        <v>8.064</v>
      </c>
      <c r="U21" s="62">
        <v>11.283</v>
      </c>
      <c r="V21" s="62">
        <v>30.745</v>
      </c>
      <c r="W21" s="65">
        <v>3.072</v>
      </c>
      <c r="X21" s="65">
        <v>12.589</v>
      </c>
      <c r="Y21" s="65">
        <v>3.453</v>
      </c>
      <c r="Z21" s="64">
        <f t="shared" si="3"/>
        <v>4.959</v>
      </c>
      <c r="AA21" s="62">
        <v>0</v>
      </c>
      <c r="AB21" s="66">
        <v>4.959</v>
      </c>
      <c r="AC21" s="62">
        <v>3.442</v>
      </c>
      <c r="AD21" s="66">
        <v>0</v>
      </c>
      <c r="AE21" s="68"/>
      <c r="AF21" s="68"/>
      <c r="AG21" s="72">
        <f t="shared" si="0"/>
        <v>446.689</v>
      </c>
      <c r="AH21" s="74">
        <v>34.3971</v>
      </c>
    </row>
    <row r="22" spans="2:34" ht="14.25">
      <c r="B22" s="75">
        <v>9</v>
      </c>
      <c r="C22" s="65">
        <v>0</v>
      </c>
      <c r="D22" s="65">
        <v>142.227</v>
      </c>
      <c r="E22" s="65">
        <v>14.487</v>
      </c>
      <c r="F22" s="65">
        <v>5.347</v>
      </c>
      <c r="G22" s="65">
        <v>4.213</v>
      </c>
      <c r="H22" s="65">
        <v>2.069</v>
      </c>
      <c r="I22" s="64">
        <f t="shared" si="1"/>
        <v>36.367</v>
      </c>
      <c r="J22" s="62">
        <v>0</v>
      </c>
      <c r="K22" s="62">
        <v>36.367</v>
      </c>
      <c r="L22" s="65">
        <v>1.893</v>
      </c>
      <c r="M22" s="62">
        <v>3.374</v>
      </c>
      <c r="N22" s="62">
        <v>0</v>
      </c>
      <c r="O22" s="65">
        <v>73.264</v>
      </c>
      <c r="P22" s="64">
        <f t="shared" si="2"/>
        <v>34.303</v>
      </c>
      <c r="Q22" s="62">
        <v>34.303</v>
      </c>
      <c r="R22" s="65">
        <v>0</v>
      </c>
      <c r="S22" s="65">
        <v>1.292</v>
      </c>
      <c r="T22" s="65">
        <v>7.364</v>
      </c>
      <c r="U22" s="62">
        <v>11.012</v>
      </c>
      <c r="V22" s="62">
        <v>24.741</v>
      </c>
      <c r="W22" s="65">
        <v>2.639</v>
      </c>
      <c r="X22" s="65">
        <v>10.698</v>
      </c>
      <c r="Y22" s="65">
        <v>3.229</v>
      </c>
      <c r="Z22" s="64">
        <f t="shared" si="3"/>
        <v>4.602</v>
      </c>
      <c r="AA22" s="62">
        <v>0</v>
      </c>
      <c r="AB22" s="66">
        <v>4.602</v>
      </c>
      <c r="AC22" s="62">
        <v>3.042</v>
      </c>
      <c r="AD22" s="66">
        <v>0</v>
      </c>
      <c r="AE22" s="68"/>
      <c r="AF22" s="68"/>
      <c r="AG22" s="72">
        <f t="shared" si="0"/>
        <v>386.16299999999984</v>
      </c>
      <c r="AH22" s="74"/>
    </row>
    <row r="23" spans="2:34" ht="14.25">
      <c r="B23" s="75">
        <v>10</v>
      </c>
      <c r="C23" s="65">
        <v>0</v>
      </c>
      <c r="D23" s="65">
        <v>158.467</v>
      </c>
      <c r="E23" s="65">
        <v>17.018</v>
      </c>
      <c r="F23" s="65">
        <v>6.156</v>
      </c>
      <c r="G23" s="65">
        <v>5.148</v>
      </c>
      <c r="H23" s="65">
        <v>2.16</v>
      </c>
      <c r="I23" s="64">
        <f t="shared" si="1"/>
        <v>40.388</v>
      </c>
      <c r="J23" s="62">
        <v>0</v>
      </c>
      <c r="K23" s="62">
        <v>40.388</v>
      </c>
      <c r="L23" s="65">
        <v>2.259</v>
      </c>
      <c r="M23" s="62">
        <v>3.454</v>
      </c>
      <c r="N23" s="62">
        <v>0</v>
      </c>
      <c r="O23" s="65">
        <v>75.656</v>
      </c>
      <c r="P23" s="64">
        <f t="shared" si="2"/>
        <v>35.326</v>
      </c>
      <c r="Q23" s="62">
        <v>35.326</v>
      </c>
      <c r="R23" s="65">
        <v>0</v>
      </c>
      <c r="S23" s="65">
        <v>1.284</v>
      </c>
      <c r="T23" s="65">
        <v>7.949</v>
      </c>
      <c r="U23" s="62">
        <v>12.298</v>
      </c>
      <c r="V23" s="62">
        <v>29.613</v>
      </c>
      <c r="W23" s="65">
        <v>3.412</v>
      </c>
      <c r="X23" s="65">
        <v>12.209</v>
      </c>
      <c r="Y23" s="65">
        <v>3.566</v>
      </c>
      <c r="Z23" s="64">
        <f t="shared" si="3"/>
        <v>5.149</v>
      </c>
      <c r="AA23" s="62">
        <v>0</v>
      </c>
      <c r="AB23" s="66">
        <v>5.149</v>
      </c>
      <c r="AC23" s="62">
        <v>3.456</v>
      </c>
      <c r="AD23" s="66">
        <v>0</v>
      </c>
      <c r="AE23" s="68"/>
      <c r="AF23" s="68"/>
      <c r="AG23" s="72">
        <f t="shared" si="0"/>
        <v>424.968</v>
      </c>
      <c r="AH23" s="74"/>
    </row>
    <row r="24" spans="2:34" ht="14.25">
      <c r="B24" s="75">
        <v>11</v>
      </c>
      <c r="C24" s="65">
        <v>0</v>
      </c>
      <c r="D24" s="65">
        <v>147.386</v>
      </c>
      <c r="E24" s="65">
        <v>13.408</v>
      </c>
      <c r="F24" s="65">
        <v>4.935</v>
      </c>
      <c r="G24" s="65">
        <v>3.432</v>
      </c>
      <c r="H24" s="65">
        <v>1.786</v>
      </c>
      <c r="I24" s="64">
        <f t="shared" si="1"/>
        <v>35.777</v>
      </c>
      <c r="J24" s="62">
        <v>0</v>
      </c>
      <c r="K24" s="62">
        <v>35.777</v>
      </c>
      <c r="L24" s="65">
        <v>1.623</v>
      </c>
      <c r="M24" s="62">
        <v>2.693</v>
      </c>
      <c r="N24" s="62">
        <v>0</v>
      </c>
      <c r="O24" s="65">
        <v>69.313</v>
      </c>
      <c r="P24" s="64">
        <f t="shared" si="2"/>
        <v>30.551</v>
      </c>
      <c r="Q24" s="62">
        <v>30.551</v>
      </c>
      <c r="R24" s="65">
        <v>0</v>
      </c>
      <c r="S24" s="65">
        <v>1.011</v>
      </c>
      <c r="T24" s="65">
        <v>5.901</v>
      </c>
      <c r="U24" s="62">
        <v>9.415</v>
      </c>
      <c r="V24" s="62">
        <v>22.596</v>
      </c>
      <c r="W24" s="65">
        <v>2.487</v>
      </c>
      <c r="X24" s="65">
        <v>9.383</v>
      </c>
      <c r="Y24" s="65">
        <v>2.748</v>
      </c>
      <c r="Z24" s="64">
        <f t="shared" si="3"/>
        <v>3.958</v>
      </c>
      <c r="AA24" s="62">
        <v>0</v>
      </c>
      <c r="AB24" s="66">
        <v>3.958</v>
      </c>
      <c r="AC24" s="62">
        <v>2.574</v>
      </c>
      <c r="AD24" s="66">
        <v>0</v>
      </c>
      <c r="AE24" s="68"/>
      <c r="AF24" s="68"/>
      <c r="AG24" s="72">
        <f t="shared" si="0"/>
        <v>370.9770000000001</v>
      </c>
      <c r="AH24" s="74">
        <v>34.3808</v>
      </c>
    </row>
    <row r="25" spans="2:34" ht="14.25">
      <c r="B25" s="75">
        <v>12</v>
      </c>
      <c r="C25" s="65">
        <v>0</v>
      </c>
      <c r="D25" s="65">
        <v>136.872</v>
      </c>
      <c r="E25" s="65">
        <v>12.115</v>
      </c>
      <c r="F25" s="65">
        <v>4.757</v>
      </c>
      <c r="G25" s="65">
        <v>2.885</v>
      </c>
      <c r="H25" s="65">
        <v>1.363</v>
      </c>
      <c r="I25" s="64">
        <f t="shared" si="1"/>
        <v>35.259</v>
      </c>
      <c r="J25" s="62">
        <v>0</v>
      </c>
      <c r="K25" s="62">
        <v>35.259</v>
      </c>
      <c r="L25" s="65">
        <v>1.505</v>
      </c>
      <c r="M25" s="62">
        <v>2.34</v>
      </c>
      <c r="N25" s="62">
        <v>0</v>
      </c>
      <c r="O25" s="65">
        <v>60.844</v>
      </c>
      <c r="P25" s="64">
        <f t="shared" si="2"/>
        <v>25.882</v>
      </c>
      <c r="Q25" s="62">
        <v>25.882</v>
      </c>
      <c r="R25" s="65">
        <v>0</v>
      </c>
      <c r="S25" s="65">
        <v>0.716</v>
      </c>
      <c r="T25" s="65">
        <v>4.9</v>
      </c>
      <c r="U25" s="62">
        <v>8.509</v>
      </c>
      <c r="V25" s="62">
        <v>20.383</v>
      </c>
      <c r="W25" s="65">
        <v>1.965</v>
      </c>
      <c r="X25" s="65">
        <v>8.191</v>
      </c>
      <c r="Y25" s="65">
        <v>2.493</v>
      </c>
      <c r="Z25" s="64">
        <f t="shared" si="3"/>
        <v>3.275</v>
      </c>
      <c r="AA25" s="62">
        <v>0</v>
      </c>
      <c r="AB25" s="66">
        <v>3.275</v>
      </c>
      <c r="AC25" s="62">
        <v>2.418</v>
      </c>
      <c r="AD25" s="66">
        <v>0</v>
      </c>
      <c r="AE25" s="68"/>
      <c r="AF25" s="68"/>
      <c r="AG25" s="72">
        <f t="shared" si="0"/>
        <v>336.67199999999997</v>
      </c>
      <c r="AH25" s="74">
        <v>34.4091</v>
      </c>
    </row>
    <row r="26" spans="2:34" ht="14.25">
      <c r="B26" s="75">
        <v>13</v>
      </c>
      <c r="C26" s="65">
        <v>0</v>
      </c>
      <c r="D26" s="65">
        <v>141.176</v>
      </c>
      <c r="E26" s="65">
        <v>13.374</v>
      </c>
      <c r="F26" s="65">
        <v>5.487</v>
      </c>
      <c r="G26" s="65">
        <v>3.016</v>
      </c>
      <c r="H26" s="65">
        <v>1.419</v>
      </c>
      <c r="I26" s="64">
        <f t="shared" si="1"/>
        <v>34.283</v>
      </c>
      <c r="J26" s="62">
        <v>0</v>
      </c>
      <c r="K26" s="62">
        <v>34.283</v>
      </c>
      <c r="L26" s="65">
        <v>1.531</v>
      </c>
      <c r="M26" s="62">
        <v>2.231</v>
      </c>
      <c r="N26" s="62">
        <v>0</v>
      </c>
      <c r="O26" s="65">
        <v>62.372</v>
      </c>
      <c r="P26" s="64">
        <f t="shared" si="2"/>
        <v>25.366</v>
      </c>
      <c r="Q26" s="62">
        <v>25.366</v>
      </c>
      <c r="R26" s="65">
        <v>0</v>
      </c>
      <c r="S26" s="65">
        <v>0.701</v>
      </c>
      <c r="T26" s="65">
        <v>4.931</v>
      </c>
      <c r="U26" s="62">
        <v>8.569</v>
      </c>
      <c r="V26" s="62">
        <v>24.831</v>
      </c>
      <c r="W26" s="65">
        <v>1.945</v>
      </c>
      <c r="X26" s="65">
        <v>6.994</v>
      </c>
      <c r="Y26" s="65">
        <v>2.368</v>
      </c>
      <c r="Z26" s="64">
        <f t="shared" si="3"/>
        <v>3.136</v>
      </c>
      <c r="AA26" s="62">
        <v>0</v>
      </c>
      <c r="AB26" s="66">
        <v>3.136</v>
      </c>
      <c r="AC26" s="62">
        <v>2.436</v>
      </c>
      <c r="AD26" s="66">
        <v>0</v>
      </c>
      <c r="AE26" s="68"/>
      <c r="AF26" s="68"/>
      <c r="AG26" s="72">
        <f t="shared" si="0"/>
        <v>346.166</v>
      </c>
      <c r="AH26" s="74">
        <v>34.4392</v>
      </c>
    </row>
    <row r="27" spans="2:34" ht="14.25">
      <c r="B27" s="75">
        <v>14</v>
      </c>
      <c r="C27" s="65">
        <v>0</v>
      </c>
      <c r="D27" s="65">
        <v>137.33</v>
      </c>
      <c r="E27" s="65">
        <v>12.762</v>
      </c>
      <c r="F27" s="65">
        <v>5.245</v>
      </c>
      <c r="G27" s="65">
        <v>3.247</v>
      </c>
      <c r="H27" s="65">
        <v>1.398</v>
      </c>
      <c r="I27" s="64">
        <f t="shared" si="1"/>
        <v>36.304</v>
      </c>
      <c r="J27" s="62"/>
      <c r="K27" s="62">
        <v>36.304</v>
      </c>
      <c r="L27" s="65">
        <v>1.618</v>
      </c>
      <c r="M27" s="62">
        <v>2.341</v>
      </c>
      <c r="N27" s="62">
        <v>0</v>
      </c>
      <c r="O27" s="65">
        <v>57.101</v>
      </c>
      <c r="P27" s="64">
        <f t="shared" si="2"/>
        <v>26.586</v>
      </c>
      <c r="Q27" s="62">
        <v>26.586</v>
      </c>
      <c r="R27" s="65">
        <v>0</v>
      </c>
      <c r="S27" s="65">
        <v>0.776</v>
      </c>
      <c r="T27" s="65">
        <v>5.201</v>
      </c>
      <c r="U27" s="62">
        <v>8.753</v>
      </c>
      <c r="V27" s="62">
        <v>23.7</v>
      </c>
      <c r="W27" s="65">
        <v>2.08</v>
      </c>
      <c r="X27" s="65">
        <v>7.625</v>
      </c>
      <c r="Y27" s="65">
        <v>2.443</v>
      </c>
      <c r="Z27" s="64">
        <f t="shared" si="3"/>
        <v>3.288</v>
      </c>
      <c r="AA27" s="62">
        <v>0</v>
      </c>
      <c r="AB27" s="66">
        <v>3.288</v>
      </c>
      <c r="AC27" s="62">
        <v>2.501</v>
      </c>
      <c r="AD27" s="66">
        <v>0</v>
      </c>
      <c r="AE27" s="68"/>
      <c r="AF27" s="68"/>
      <c r="AG27" s="72">
        <f t="shared" si="0"/>
        <v>340.299</v>
      </c>
      <c r="AH27" s="74">
        <v>34.5504</v>
      </c>
    </row>
    <row r="28" spans="2:34" ht="14.25">
      <c r="B28" s="75">
        <v>15</v>
      </c>
      <c r="C28" s="65">
        <v>0</v>
      </c>
      <c r="D28" s="65">
        <v>159.663</v>
      </c>
      <c r="E28" s="65">
        <v>17.672</v>
      </c>
      <c r="F28" s="65">
        <v>7.026</v>
      </c>
      <c r="G28" s="65">
        <v>4.124</v>
      </c>
      <c r="H28" s="65">
        <v>1.989</v>
      </c>
      <c r="I28" s="64">
        <f t="shared" si="1"/>
        <v>47.563</v>
      </c>
      <c r="J28" s="62">
        <v>0</v>
      </c>
      <c r="K28" s="62">
        <v>47.563</v>
      </c>
      <c r="L28" s="65">
        <v>1.993</v>
      </c>
      <c r="M28" s="62">
        <v>2.939</v>
      </c>
      <c r="N28" s="62">
        <v>0</v>
      </c>
      <c r="O28" s="65">
        <v>72.441</v>
      </c>
      <c r="P28" s="64">
        <f t="shared" si="2"/>
        <v>31.137</v>
      </c>
      <c r="Q28" s="62">
        <v>31.137</v>
      </c>
      <c r="R28" s="65">
        <v>0</v>
      </c>
      <c r="S28" s="65">
        <v>0.92</v>
      </c>
      <c r="T28" s="65">
        <v>6.046</v>
      </c>
      <c r="U28" s="62">
        <v>9.531</v>
      </c>
      <c r="V28" s="62">
        <v>26.757</v>
      </c>
      <c r="W28" s="65">
        <v>3.461</v>
      </c>
      <c r="X28" s="65">
        <v>7.666</v>
      </c>
      <c r="Y28" s="65">
        <v>2.602</v>
      </c>
      <c r="Z28" s="64">
        <f t="shared" si="3"/>
        <v>3.385</v>
      </c>
      <c r="AA28" s="62">
        <v>0</v>
      </c>
      <c r="AB28" s="67">
        <v>3.385</v>
      </c>
      <c r="AC28" s="62">
        <v>2.584</v>
      </c>
      <c r="AD28" s="66">
        <v>0</v>
      </c>
      <c r="AE28" s="68"/>
      <c r="AF28" s="68"/>
      <c r="AG28" s="72">
        <f t="shared" si="0"/>
        <v>409.499</v>
      </c>
      <c r="AH28" s="74">
        <v>34.6393</v>
      </c>
    </row>
    <row r="29" spans="2:34" ht="14.25">
      <c r="B29" s="75">
        <v>16</v>
      </c>
      <c r="C29" s="65">
        <v>0</v>
      </c>
      <c r="D29" s="65">
        <v>139.536</v>
      </c>
      <c r="E29" s="65">
        <v>14.342</v>
      </c>
      <c r="F29" s="65">
        <v>5.495</v>
      </c>
      <c r="G29" s="65">
        <v>3.641</v>
      </c>
      <c r="H29" s="65">
        <v>1.656</v>
      </c>
      <c r="I29" s="64">
        <f t="shared" si="1"/>
        <v>36.999</v>
      </c>
      <c r="J29" s="62">
        <v>0</v>
      </c>
      <c r="K29" s="62">
        <v>36.999</v>
      </c>
      <c r="L29" s="65">
        <v>1.889</v>
      </c>
      <c r="M29" s="62">
        <v>2.667</v>
      </c>
      <c r="N29" s="62">
        <v>0</v>
      </c>
      <c r="O29" s="65">
        <v>64.905</v>
      </c>
      <c r="P29" s="64">
        <f t="shared" si="2"/>
        <v>28.982</v>
      </c>
      <c r="Q29" s="62">
        <v>28.982</v>
      </c>
      <c r="R29" s="65">
        <v>0</v>
      </c>
      <c r="S29" s="65">
        <v>0.743</v>
      </c>
      <c r="T29" s="65">
        <v>5.461</v>
      </c>
      <c r="U29" s="62">
        <v>8.623</v>
      </c>
      <c r="V29" s="62">
        <v>22.648</v>
      </c>
      <c r="W29" s="65">
        <v>3.463</v>
      </c>
      <c r="X29" s="65">
        <v>7.905</v>
      </c>
      <c r="Y29" s="65">
        <v>2.567</v>
      </c>
      <c r="Z29" s="64">
        <f t="shared" si="3"/>
        <v>3.389</v>
      </c>
      <c r="AA29" s="62">
        <v>0</v>
      </c>
      <c r="AB29" s="66">
        <v>3.389</v>
      </c>
      <c r="AC29" s="62">
        <v>2.479</v>
      </c>
      <c r="AD29" s="66">
        <v>0</v>
      </c>
      <c r="AE29" s="68"/>
      <c r="AF29" s="68"/>
      <c r="AG29" s="72">
        <f t="shared" si="0"/>
        <v>357.39</v>
      </c>
      <c r="AH29" s="74"/>
    </row>
    <row r="30" spans="2:34" ht="14.25">
      <c r="B30" s="75">
        <v>17</v>
      </c>
      <c r="C30" s="65">
        <v>0</v>
      </c>
      <c r="D30" s="65">
        <v>136.274</v>
      </c>
      <c r="E30" s="65">
        <v>13.448</v>
      </c>
      <c r="F30" s="65">
        <v>4.955</v>
      </c>
      <c r="G30" s="65">
        <v>3.236</v>
      </c>
      <c r="H30" s="65">
        <v>1.615</v>
      </c>
      <c r="I30" s="64">
        <f t="shared" si="1"/>
        <v>32.661</v>
      </c>
      <c r="J30" s="62">
        <v>0</v>
      </c>
      <c r="K30" s="62">
        <v>32.661</v>
      </c>
      <c r="L30" s="65">
        <v>1.817</v>
      </c>
      <c r="M30" s="62">
        <v>2.342</v>
      </c>
      <c r="N30" s="62">
        <v>0</v>
      </c>
      <c r="O30" s="65">
        <v>61.931</v>
      </c>
      <c r="P30" s="64">
        <f t="shared" si="2"/>
        <v>27.903</v>
      </c>
      <c r="Q30" s="62">
        <v>27.903</v>
      </c>
      <c r="R30" s="65">
        <v>0</v>
      </c>
      <c r="S30" s="65">
        <v>0.787</v>
      </c>
      <c r="T30" s="65">
        <v>5.169</v>
      </c>
      <c r="U30" s="62">
        <v>8.495</v>
      </c>
      <c r="V30" s="62">
        <v>21.873</v>
      </c>
      <c r="W30" s="65">
        <v>3.249</v>
      </c>
      <c r="X30" s="65">
        <v>7.567</v>
      </c>
      <c r="Y30" s="65">
        <v>2.448</v>
      </c>
      <c r="Z30" s="64">
        <f t="shared" si="3"/>
        <v>3.105</v>
      </c>
      <c r="AA30" s="62">
        <v>0</v>
      </c>
      <c r="AB30" s="66">
        <v>3.105</v>
      </c>
      <c r="AC30" s="62">
        <v>2.213</v>
      </c>
      <c r="AD30" s="66">
        <v>0</v>
      </c>
      <c r="AE30" s="68"/>
      <c r="AF30" s="68"/>
      <c r="AG30" s="72">
        <f t="shared" si="0"/>
        <v>341.0880000000001</v>
      </c>
      <c r="AH30" s="74"/>
    </row>
    <row r="31" spans="2:34" ht="14.25">
      <c r="B31" s="75">
        <v>18</v>
      </c>
      <c r="C31" s="65">
        <v>0</v>
      </c>
      <c r="D31" s="65">
        <v>131.368</v>
      </c>
      <c r="E31" s="65">
        <v>9.178</v>
      </c>
      <c r="F31" s="65">
        <v>3.631</v>
      </c>
      <c r="G31" s="65">
        <v>2.489</v>
      </c>
      <c r="H31" s="65">
        <v>1.167</v>
      </c>
      <c r="I31" s="64">
        <f t="shared" si="1"/>
        <v>26.737</v>
      </c>
      <c r="J31" s="62">
        <v>0</v>
      </c>
      <c r="K31" s="62">
        <v>26.737</v>
      </c>
      <c r="L31" s="65">
        <v>1.282</v>
      </c>
      <c r="M31" s="62">
        <v>1.907</v>
      </c>
      <c r="N31" s="62">
        <v>0</v>
      </c>
      <c r="O31" s="65">
        <v>54.022</v>
      </c>
      <c r="P31" s="64">
        <f t="shared" si="2"/>
        <v>23.483</v>
      </c>
      <c r="Q31" s="62">
        <v>23.483</v>
      </c>
      <c r="R31" s="65">
        <v>0</v>
      </c>
      <c r="S31" s="65">
        <v>0.553</v>
      </c>
      <c r="T31" s="65">
        <v>3.961</v>
      </c>
      <c r="U31" s="62">
        <v>6.725</v>
      </c>
      <c r="V31" s="62">
        <v>18.772</v>
      </c>
      <c r="W31" s="65">
        <v>2.312</v>
      </c>
      <c r="X31" s="65">
        <v>6.225</v>
      </c>
      <c r="Y31" s="65">
        <v>1.822</v>
      </c>
      <c r="Z31" s="64">
        <f t="shared" si="3"/>
        <v>2.397</v>
      </c>
      <c r="AA31" s="62">
        <v>0</v>
      </c>
      <c r="AB31" s="66">
        <v>2.397</v>
      </c>
      <c r="AC31" s="62">
        <v>1.707</v>
      </c>
      <c r="AD31" s="66">
        <v>0</v>
      </c>
      <c r="AE31" s="68"/>
      <c r="AF31" s="68"/>
      <c r="AG31" s="72">
        <f t="shared" si="0"/>
        <v>299.73800000000006</v>
      </c>
      <c r="AH31" s="74">
        <v>34.7464</v>
      </c>
    </row>
    <row r="32" spans="2:34" ht="14.25">
      <c r="B32" s="75">
        <v>19</v>
      </c>
      <c r="C32" s="65">
        <v>0</v>
      </c>
      <c r="D32" s="65">
        <v>102.419</v>
      </c>
      <c r="E32" s="65">
        <v>8.894</v>
      </c>
      <c r="F32" s="65">
        <v>3.456</v>
      </c>
      <c r="G32" s="65">
        <v>2.379</v>
      </c>
      <c r="H32" s="65">
        <v>1.065</v>
      </c>
      <c r="I32" s="64">
        <f t="shared" si="1"/>
        <v>26.553</v>
      </c>
      <c r="J32" s="62">
        <v>0</v>
      </c>
      <c r="K32" s="62">
        <v>26.553</v>
      </c>
      <c r="L32" s="65">
        <v>1.222</v>
      </c>
      <c r="M32" s="62">
        <v>1.801</v>
      </c>
      <c r="N32" s="62">
        <v>0</v>
      </c>
      <c r="O32" s="65">
        <v>52.756</v>
      </c>
      <c r="P32" s="64">
        <f t="shared" si="2"/>
        <v>21.175</v>
      </c>
      <c r="Q32" s="62">
        <v>21.175</v>
      </c>
      <c r="R32" s="65">
        <v>0</v>
      </c>
      <c r="S32" s="65">
        <v>0.507</v>
      </c>
      <c r="T32" s="65">
        <v>3.602</v>
      </c>
      <c r="U32" s="62">
        <v>5.749</v>
      </c>
      <c r="V32" s="62">
        <v>15.928</v>
      </c>
      <c r="W32" s="65">
        <v>2.023</v>
      </c>
      <c r="X32" s="65">
        <v>5.195</v>
      </c>
      <c r="Y32" s="65">
        <v>1.65</v>
      </c>
      <c r="Z32" s="64">
        <f t="shared" si="3"/>
        <v>2.182</v>
      </c>
      <c r="AA32" s="62">
        <v>0</v>
      </c>
      <c r="AB32" s="66">
        <v>2.182</v>
      </c>
      <c r="AC32" s="62">
        <v>1.465</v>
      </c>
      <c r="AD32" s="66">
        <v>0</v>
      </c>
      <c r="AE32" s="68"/>
      <c r="AF32" s="68"/>
      <c r="AG32" s="72">
        <f t="shared" si="0"/>
        <v>260.021</v>
      </c>
      <c r="AH32" s="74">
        <v>34.6591</v>
      </c>
    </row>
    <row r="33" spans="2:34" ht="14.25">
      <c r="B33" s="75">
        <v>20</v>
      </c>
      <c r="C33" s="65">
        <v>0</v>
      </c>
      <c r="D33" s="65">
        <v>185.622</v>
      </c>
      <c r="E33" s="65">
        <v>21.533</v>
      </c>
      <c r="F33" s="65">
        <v>7.863</v>
      </c>
      <c r="G33" s="65">
        <v>4.612</v>
      </c>
      <c r="H33" s="65">
        <v>2.419</v>
      </c>
      <c r="I33" s="64">
        <f t="shared" si="1"/>
        <v>52.847</v>
      </c>
      <c r="J33" s="62">
        <v>0</v>
      </c>
      <c r="K33" s="62">
        <v>52.847</v>
      </c>
      <c r="L33" s="65">
        <v>1.89</v>
      </c>
      <c r="M33" s="62">
        <v>3.31</v>
      </c>
      <c r="N33" s="62">
        <v>0</v>
      </c>
      <c r="O33" s="65">
        <v>73.798</v>
      </c>
      <c r="P33" s="64">
        <f t="shared" si="2"/>
        <v>34.922</v>
      </c>
      <c r="Q33" s="62">
        <v>34.922</v>
      </c>
      <c r="R33" s="65">
        <v>0</v>
      </c>
      <c r="S33" s="65">
        <v>1.058</v>
      </c>
      <c r="T33" s="65">
        <v>6.133</v>
      </c>
      <c r="U33" s="62">
        <v>8.572</v>
      </c>
      <c r="V33" s="62">
        <v>24.83</v>
      </c>
      <c r="W33" s="65">
        <v>2.096</v>
      </c>
      <c r="X33" s="65">
        <v>8.839</v>
      </c>
      <c r="Y33" s="65">
        <v>2.602</v>
      </c>
      <c r="Z33" s="64">
        <f t="shared" si="3"/>
        <v>3.306</v>
      </c>
      <c r="AA33" s="62">
        <v>0</v>
      </c>
      <c r="AB33" s="66">
        <v>3.306</v>
      </c>
      <c r="AC33" s="62">
        <v>2.32</v>
      </c>
      <c r="AD33" s="66">
        <v>0</v>
      </c>
      <c r="AE33" s="68"/>
      <c r="AF33" s="68"/>
      <c r="AG33" s="72">
        <f t="shared" si="0"/>
        <v>448.57199999999995</v>
      </c>
      <c r="AH33" s="74">
        <v>34.6667</v>
      </c>
    </row>
    <row r="34" spans="2:34" ht="14.25">
      <c r="B34" s="75">
        <v>21</v>
      </c>
      <c r="C34" s="65">
        <v>0</v>
      </c>
      <c r="D34" s="65">
        <v>195.022</v>
      </c>
      <c r="E34" s="65">
        <v>22.335</v>
      </c>
      <c r="F34" s="65">
        <v>7.707</v>
      </c>
      <c r="G34" s="65">
        <v>4.923</v>
      </c>
      <c r="H34" s="65">
        <v>2.64</v>
      </c>
      <c r="I34" s="64">
        <f t="shared" si="1"/>
        <v>59.176</v>
      </c>
      <c r="J34" s="62">
        <v>0</v>
      </c>
      <c r="K34" s="62">
        <v>59.176</v>
      </c>
      <c r="L34" s="65">
        <v>2.29</v>
      </c>
      <c r="M34" s="62">
        <v>3.853</v>
      </c>
      <c r="N34" s="62">
        <v>0</v>
      </c>
      <c r="O34" s="65">
        <v>85.827</v>
      </c>
      <c r="P34" s="64">
        <f t="shared" si="2"/>
        <v>38.923</v>
      </c>
      <c r="Q34" s="62">
        <v>38.923</v>
      </c>
      <c r="R34" s="65">
        <v>0</v>
      </c>
      <c r="S34" s="65">
        <v>1.161</v>
      </c>
      <c r="T34" s="65">
        <v>7.487</v>
      </c>
      <c r="U34" s="62">
        <v>10.889</v>
      </c>
      <c r="V34" s="62">
        <v>29.874</v>
      </c>
      <c r="W34" s="65">
        <v>2.918</v>
      </c>
      <c r="X34" s="65">
        <v>10.902</v>
      </c>
      <c r="Y34" s="65">
        <v>3.653</v>
      </c>
      <c r="Z34" s="64">
        <f t="shared" si="3"/>
        <v>4.595</v>
      </c>
      <c r="AA34" s="62">
        <v>0</v>
      </c>
      <c r="AB34" s="66">
        <v>4.595</v>
      </c>
      <c r="AC34" s="62">
        <v>3.336</v>
      </c>
      <c r="AD34" s="66">
        <v>0</v>
      </c>
      <c r="AE34" s="68"/>
      <c r="AF34" s="68"/>
      <c r="AG34" s="72">
        <f t="shared" si="0"/>
        <v>497.51100000000014</v>
      </c>
      <c r="AH34" s="74">
        <v>34.7271</v>
      </c>
    </row>
    <row r="35" spans="2:34" ht="14.25">
      <c r="B35" s="75">
        <v>22</v>
      </c>
      <c r="C35" s="65">
        <v>0</v>
      </c>
      <c r="D35" s="65">
        <v>181.884</v>
      </c>
      <c r="E35" s="65">
        <v>20.458</v>
      </c>
      <c r="F35" s="65">
        <v>6.983</v>
      </c>
      <c r="G35" s="65">
        <v>5.723</v>
      </c>
      <c r="H35" s="65">
        <v>2.353</v>
      </c>
      <c r="I35" s="64">
        <f t="shared" si="1"/>
        <v>62.773</v>
      </c>
      <c r="J35" s="62">
        <v>0</v>
      </c>
      <c r="K35" s="62">
        <v>62.773</v>
      </c>
      <c r="L35" s="65">
        <v>2.148</v>
      </c>
      <c r="M35" s="62">
        <v>3.648</v>
      </c>
      <c r="N35" s="62">
        <v>0</v>
      </c>
      <c r="O35" s="65">
        <v>80.789</v>
      </c>
      <c r="P35" s="64">
        <f t="shared" si="2"/>
        <v>36.707</v>
      </c>
      <c r="Q35" s="62">
        <v>36.707</v>
      </c>
      <c r="R35" s="65">
        <v>0</v>
      </c>
      <c r="S35" s="65">
        <v>1.148</v>
      </c>
      <c r="T35" s="65">
        <v>7.113</v>
      </c>
      <c r="U35" s="62">
        <v>10.399</v>
      </c>
      <c r="V35" s="62">
        <v>28.616</v>
      </c>
      <c r="W35" s="65">
        <v>3.122</v>
      </c>
      <c r="X35" s="65">
        <v>11.266</v>
      </c>
      <c r="Y35" s="65">
        <v>3.536</v>
      </c>
      <c r="Z35" s="64">
        <f t="shared" si="3"/>
        <v>4.318</v>
      </c>
      <c r="AA35" s="62">
        <v>0</v>
      </c>
      <c r="AB35" s="66">
        <v>4.318</v>
      </c>
      <c r="AC35" s="62">
        <v>3.24</v>
      </c>
      <c r="AD35" s="66">
        <v>0</v>
      </c>
      <c r="AE35" s="68"/>
      <c r="AF35" s="68"/>
      <c r="AG35" s="72">
        <f t="shared" si="0"/>
        <v>476.2240000000001</v>
      </c>
      <c r="AH35" s="74">
        <v>34.7311</v>
      </c>
    </row>
    <row r="36" spans="2:34" ht="14.25">
      <c r="B36" s="75">
        <v>23</v>
      </c>
      <c r="C36" s="65">
        <v>0</v>
      </c>
      <c r="D36" s="65">
        <v>147.708</v>
      </c>
      <c r="E36" s="65">
        <v>15.009</v>
      </c>
      <c r="F36" s="65">
        <v>5.334</v>
      </c>
      <c r="G36" s="65">
        <v>3.876</v>
      </c>
      <c r="H36" s="65">
        <v>1.734</v>
      </c>
      <c r="I36" s="64">
        <f t="shared" si="1"/>
        <v>48.162</v>
      </c>
      <c r="J36" s="62">
        <v>0</v>
      </c>
      <c r="K36" s="62">
        <v>48.162</v>
      </c>
      <c r="L36" s="65">
        <v>1.719</v>
      </c>
      <c r="M36" s="62">
        <v>2.803</v>
      </c>
      <c r="N36" s="62">
        <v>0</v>
      </c>
      <c r="O36" s="65">
        <v>65.492</v>
      </c>
      <c r="P36" s="64">
        <f t="shared" si="2"/>
        <v>30.334</v>
      </c>
      <c r="Q36" s="62">
        <v>30.334</v>
      </c>
      <c r="R36" s="65">
        <v>0</v>
      </c>
      <c r="S36" s="65">
        <v>0.899</v>
      </c>
      <c r="T36" s="65">
        <v>5.514</v>
      </c>
      <c r="U36" s="62">
        <v>8.401</v>
      </c>
      <c r="V36" s="62">
        <v>21.892</v>
      </c>
      <c r="W36" s="65">
        <v>2.444</v>
      </c>
      <c r="X36" s="65">
        <v>8.058</v>
      </c>
      <c r="Y36" s="65">
        <v>2.615</v>
      </c>
      <c r="Z36" s="64">
        <f t="shared" si="3"/>
        <v>3.446</v>
      </c>
      <c r="AA36" s="62">
        <v>0</v>
      </c>
      <c r="AB36" s="66">
        <v>3.446</v>
      </c>
      <c r="AC36" s="62">
        <v>2.562</v>
      </c>
      <c r="AD36" s="66">
        <v>0</v>
      </c>
      <c r="AE36" s="68"/>
      <c r="AF36" s="68"/>
      <c r="AG36" s="72">
        <f t="shared" si="0"/>
        <v>378.00200000000007</v>
      </c>
      <c r="AH36" s="74"/>
    </row>
    <row r="37" spans="2:34" ht="14.25">
      <c r="B37" s="75">
        <v>24</v>
      </c>
      <c r="C37" s="65">
        <v>0</v>
      </c>
      <c r="D37" s="65">
        <v>137.176</v>
      </c>
      <c r="E37" s="65">
        <v>12.69</v>
      </c>
      <c r="F37" s="65">
        <v>4.519</v>
      </c>
      <c r="G37" s="65">
        <v>3.195</v>
      </c>
      <c r="H37" s="65">
        <v>1.574</v>
      </c>
      <c r="I37" s="64">
        <f t="shared" si="1"/>
        <v>43.131</v>
      </c>
      <c r="J37" s="62">
        <v>0</v>
      </c>
      <c r="K37" s="62">
        <v>43.131</v>
      </c>
      <c r="L37" s="65">
        <v>1.419</v>
      </c>
      <c r="M37" s="62">
        <v>2.218</v>
      </c>
      <c r="N37" s="62">
        <v>0</v>
      </c>
      <c r="O37" s="65">
        <v>61.358</v>
      </c>
      <c r="P37" s="64">
        <f t="shared" si="2"/>
        <v>29.108</v>
      </c>
      <c r="Q37" s="62">
        <v>29.108</v>
      </c>
      <c r="R37" s="65">
        <v>0</v>
      </c>
      <c r="S37" s="65">
        <v>0.907</v>
      </c>
      <c r="T37" s="65">
        <v>4.495</v>
      </c>
      <c r="U37" s="62">
        <v>6.872</v>
      </c>
      <c r="V37" s="62">
        <v>18.152</v>
      </c>
      <c r="W37" s="65">
        <v>2.252</v>
      </c>
      <c r="X37" s="65">
        <v>8.103</v>
      </c>
      <c r="Y37" s="65">
        <v>2.49</v>
      </c>
      <c r="Z37" s="64">
        <f t="shared" si="3"/>
        <v>3.532</v>
      </c>
      <c r="AA37" s="62">
        <v>0</v>
      </c>
      <c r="AB37" s="66">
        <v>3.532</v>
      </c>
      <c r="AC37" s="62">
        <v>2.082</v>
      </c>
      <c r="AD37" s="66">
        <v>0</v>
      </c>
      <c r="AE37" s="68"/>
      <c r="AF37" s="68"/>
      <c r="AG37" s="72">
        <f t="shared" si="0"/>
        <v>345.27299999999997</v>
      </c>
      <c r="AH37" s="74"/>
    </row>
    <row r="38" spans="2:34" ht="14.25">
      <c r="B38" s="75">
        <v>25</v>
      </c>
      <c r="C38" s="65">
        <v>0</v>
      </c>
      <c r="D38" s="65">
        <v>155.323</v>
      </c>
      <c r="E38" s="65">
        <v>15.572</v>
      </c>
      <c r="F38" s="65">
        <v>5.497</v>
      </c>
      <c r="G38" s="65">
        <v>3.42</v>
      </c>
      <c r="H38" s="65">
        <v>1.848</v>
      </c>
      <c r="I38" s="64">
        <f t="shared" si="1"/>
        <v>52.74</v>
      </c>
      <c r="J38" s="62">
        <v>0</v>
      </c>
      <c r="K38" s="62">
        <v>52.74</v>
      </c>
      <c r="L38" s="65">
        <v>1.585</v>
      </c>
      <c r="M38" s="62">
        <v>2.635</v>
      </c>
      <c r="N38" s="62">
        <v>0</v>
      </c>
      <c r="O38" s="65">
        <v>72.097</v>
      </c>
      <c r="P38" s="64">
        <f t="shared" si="2"/>
        <v>33.698</v>
      </c>
      <c r="Q38" s="62">
        <v>33.698</v>
      </c>
      <c r="R38" s="65">
        <v>0</v>
      </c>
      <c r="S38" s="65">
        <v>1.048</v>
      </c>
      <c r="T38" s="65">
        <v>5.287</v>
      </c>
      <c r="U38" s="62">
        <v>8.494</v>
      </c>
      <c r="V38" s="62">
        <v>21.463</v>
      </c>
      <c r="W38" s="65">
        <v>2.053</v>
      </c>
      <c r="X38" s="65">
        <v>8.283</v>
      </c>
      <c r="Y38" s="65">
        <v>2.734</v>
      </c>
      <c r="Z38" s="64">
        <f t="shared" si="3"/>
        <v>3.761</v>
      </c>
      <c r="AA38" s="62">
        <v>0</v>
      </c>
      <c r="AB38" s="66">
        <v>3.761</v>
      </c>
      <c r="AC38" s="62">
        <v>2.395</v>
      </c>
      <c r="AD38" s="66">
        <v>0</v>
      </c>
      <c r="AE38" s="68"/>
      <c r="AF38" s="68"/>
      <c r="AG38" s="72">
        <f t="shared" si="0"/>
        <v>399.93299999999994</v>
      </c>
      <c r="AH38" s="74">
        <v>34.6362</v>
      </c>
    </row>
    <row r="39" spans="2:34" ht="14.25">
      <c r="B39" s="75">
        <v>26</v>
      </c>
      <c r="C39" s="65">
        <v>117.341</v>
      </c>
      <c r="D39" s="65">
        <v>32.962</v>
      </c>
      <c r="E39" s="65">
        <v>12.217</v>
      </c>
      <c r="F39" s="65">
        <v>4.574</v>
      </c>
      <c r="G39" s="65">
        <v>3.384</v>
      </c>
      <c r="H39" s="65">
        <v>1.502</v>
      </c>
      <c r="I39" s="64">
        <f t="shared" si="1"/>
        <v>46.339</v>
      </c>
      <c r="J39" s="62">
        <v>0</v>
      </c>
      <c r="K39" s="62">
        <v>46.339</v>
      </c>
      <c r="L39" s="65">
        <v>1.435</v>
      </c>
      <c r="M39" s="62">
        <v>2.224</v>
      </c>
      <c r="N39" s="62">
        <v>0</v>
      </c>
      <c r="O39" s="65">
        <v>67.396</v>
      </c>
      <c r="P39" s="64">
        <f t="shared" si="2"/>
        <v>30.925</v>
      </c>
      <c r="Q39" s="62">
        <v>30.925</v>
      </c>
      <c r="R39" s="65">
        <v>0</v>
      </c>
      <c r="S39" s="65">
        <v>0.893</v>
      </c>
      <c r="T39" s="65">
        <v>4.435</v>
      </c>
      <c r="U39" s="62">
        <v>7.479</v>
      </c>
      <c r="V39" s="62">
        <v>17.932</v>
      </c>
      <c r="W39" s="65">
        <v>1.585</v>
      </c>
      <c r="X39" s="65">
        <v>7.583</v>
      </c>
      <c r="Y39" s="65">
        <v>2.231</v>
      </c>
      <c r="Z39" s="64">
        <f t="shared" si="3"/>
        <v>3.213</v>
      </c>
      <c r="AA39" s="62">
        <v>0</v>
      </c>
      <c r="AB39" s="66">
        <v>3.213</v>
      </c>
      <c r="AC39" s="62">
        <v>1.909</v>
      </c>
      <c r="AD39" s="66">
        <v>0</v>
      </c>
      <c r="AE39" s="68"/>
      <c r="AF39" s="68"/>
      <c r="AG39" s="72">
        <f t="shared" si="0"/>
        <v>367.559</v>
      </c>
      <c r="AH39" s="74">
        <v>34.6782</v>
      </c>
    </row>
    <row r="40" spans="2:34" ht="14.25">
      <c r="B40" s="75">
        <v>27</v>
      </c>
      <c r="C40" s="65">
        <v>195.976</v>
      </c>
      <c r="D40" s="65">
        <v>0</v>
      </c>
      <c r="E40" s="65">
        <v>21.858</v>
      </c>
      <c r="F40" s="65">
        <v>7.521</v>
      </c>
      <c r="G40" s="65">
        <v>4.941</v>
      </c>
      <c r="H40" s="65">
        <v>2.566</v>
      </c>
      <c r="I40" s="64">
        <f t="shared" si="1"/>
        <v>65.7</v>
      </c>
      <c r="J40" s="62">
        <v>0</v>
      </c>
      <c r="K40" s="62">
        <v>65.7</v>
      </c>
      <c r="L40" s="65">
        <v>2.249</v>
      </c>
      <c r="M40" s="62">
        <v>3.796</v>
      </c>
      <c r="N40" s="62">
        <v>0</v>
      </c>
      <c r="O40" s="65">
        <v>84.97</v>
      </c>
      <c r="P40" s="64">
        <f t="shared" si="2"/>
        <v>41.492</v>
      </c>
      <c r="Q40" s="62">
        <v>41.492</v>
      </c>
      <c r="R40" s="65">
        <v>0</v>
      </c>
      <c r="S40" s="65">
        <v>1.406</v>
      </c>
      <c r="T40" s="65">
        <v>7.251</v>
      </c>
      <c r="U40" s="62">
        <v>11.689</v>
      </c>
      <c r="V40" s="62">
        <v>31.106</v>
      </c>
      <c r="W40" s="65">
        <v>3.132</v>
      </c>
      <c r="X40" s="65">
        <v>10.789</v>
      </c>
      <c r="Y40" s="65">
        <v>3.521</v>
      </c>
      <c r="Z40" s="64">
        <f t="shared" si="3"/>
        <v>5.085</v>
      </c>
      <c r="AA40" s="62">
        <v>0</v>
      </c>
      <c r="AB40" s="66">
        <v>5.085</v>
      </c>
      <c r="AC40" s="62">
        <v>3.613</v>
      </c>
      <c r="AD40" s="66">
        <v>0</v>
      </c>
      <c r="AE40" s="68"/>
      <c r="AF40" s="68"/>
      <c r="AG40" s="72">
        <f t="shared" si="0"/>
        <v>508.661</v>
      </c>
      <c r="AH40" s="74">
        <v>34.7614</v>
      </c>
    </row>
    <row r="41" spans="2:34" ht="14.25">
      <c r="B41" s="75">
        <v>28</v>
      </c>
      <c r="C41" s="65">
        <v>167.106</v>
      </c>
      <c r="D41" s="65">
        <v>0</v>
      </c>
      <c r="E41" s="65">
        <v>15.096</v>
      </c>
      <c r="F41" s="65">
        <v>5.531</v>
      </c>
      <c r="G41" s="65">
        <v>4.172</v>
      </c>
      <c r="H41" s="65">
        <v>1.754</v>
      </c>
      <c r="I41" s="64">
        <f t="shared" si="1"/>
        <v>47.17</v>
      </c>
      <c r="J41" s="62">
        <v>0</v>
      </c>
      <c r="K41" s="62">
        <v>47.17</v>
      </c>
      <c r="L41" s="65">
        <v>1.68</v>
      </c>
      <c r="M41" s="62">
        <v>2.96</v>
      </c>
      <c r="N41" s="62">
        <v>0</v>
      </c>
      <c r="O41" s="65">
        <v>65.825</v>
      </c>
      <c r="P41" s="64">
        <f t="shared" si="2"/>
        <v>32.598</v>
      </c>
      <c r="Q41" s="62">
        <v>32.598</v>
      </c>
      <c r="R41" s="65">
        <v>0</v>
      </c>
      <c r="S41" s="65">
        <v>1.038</v>
      </c>
      <c r="T41" s="65">
        <v>5.982</v>
      </c>
      <c r="U41" s="62">
        <v>8.299</v>
      </c>
      <c r="V41" s="62">
        <v>22.258</v>
      </c>
      <c r="W41" s="65">
        <v>2.03</v>
      </c>
      <c r="X41" s="65">
        <v>9.234</v>
      </c>
      <c r="Y41" s="65">
        <v>2.541</v>
      </c>
      <c r="Z41" s="64">
        <f t="shared" si="3"/>
        <v>3.849</v>
      </c>
      <c r="AA41" s="62">
        <v>0</v>
      </c>
      <c r="AB41" s="66">
        <v>3.849</v>
      </c>
      <c r="AC41" s="62">
        <v>2.403</v>
      </c>
      <c r="AD41" s="66">
        <v>0</v>
      </c>
      <c r="AE41" s="68"/>
      <c r="AF41" s="68"/>
      <c r="AG41" s="72">
        <f t="shared" si="0"/>
        <v>401.526</v>
      </c>
      <c r="AH41" s="74">
        <v>34.6329</v>
      </c>
    </row>
    <row r="42" spans="2:34" ht="14.25">
      <c r="B42" s="75">
        <v>29</v>
      </c>
      <c r="C42" s="65">
        <v>153.593</v>
      </c>
      <c r="D42" s="65">
        <v>0</v>
      </c>
      <c r="E42" s="65">
        <v>13.756</v>
      </c>
      <c r="F42" s="65">
        <v>4.941</v>
      </c>
      <c r="G42" s="65">
        <v>4.071</v>
      </c>
      <c r="H42" s="65">
        <v>1.666</v>
      </c>
      <c r="I42" s="64">
        <f t="shared" si="1"/>
        <v>42.496</v>
      </c>
      <c r="J42" s="62">
        <v>0</v>
      </c>
      <c r="K42" s="62">
        <v>42.496</v>
      </c>
      <c r="L42" s="65">
        <v>1.805</v>
      </c>
      <c r="M42" s="62">
        <v>2.647</v>
      </c>
      <c r="N42" s="62">
        <v>0</v>
      </c>
      <c r="O42" s="65">
        <v>66.583</v>
      </c>
      <c r="P42" s="64">
        <f t="shared" si="2"/>
        <v>29.977</v>
      </c>
      <c r="Q42" s="62">
        <v>29.977</v>
      </c>
      <c r="R42" s="65">
        <v>0</v>
      </c>
      <c r="S42" s="65">
        <v>0.834</v>
      </c>
      <c r="T42" s="65">
        <v>5.656</v>
      </c>
      <c r="U42" s="62">
        <v>7.877</v>
      </c>
      <c r="V42" s="62">
        <v>20.415</v>
      </c>
      <c r="W42" s="65">
        <v>1.861</v>
      </c>
      <c r="X42" s="65">
        <v>7.454</v>
      </c>
      <c r="Y42" s="65">
        <v>2.529</v>
      </c>
      <c r="Z42" s="64">
        <f t="shared" si="3"/>
        <v>3.404</v>
      </c>
      <c r="AA42" s="62">
        <v>0</v>
      </c>
      <c r="AB42" s="66">
        <v>3.404</v>
      </c>
      <c r="AC42" s="62">
        <v>2.068</v>
      </c>
      <c r="AD42" s="66">
        <v>0</v>
      </c>
      <c r="AE42" s="68"/>
      <c r="AF42" s="68"/>
      <c r="AG42" s="72">
        <f t="shared" si="0"/>
        <v>373.633</v>
      </c>
      <c r="AH42" s="74">
        <v>34.5505</v>
      </c>
    </row>
    <row r="43" spans="2:34" ht="14.25">
      <c r="B43" s="75">
        <v>30</v>
      </c>
      <c r="C43" s="65">
        <v>151.447</v>
      </c>
      <c r="D43" s="65">
        <v>0</v>
      </c>
      <c r="E43" s="65">
        <v>14.276</v>
      </c>
      <c r="F43" s="65">
        <v>5.19</v>
      </c>
      <c r="G43" s="65">
        <v>4.524</v>
      </c>
      <c r="H43" s="65">
        <v>1.972</v>
      </c>
      <c r="I43" s="64">
        <f t="shared" si="1"/>
        <v>42.135</v>
      </c>
      <c r="J43" s="62">
        <v>0</v>
      </c>
      <c r="K43" s="62">
        <v>42.135</v>
      </c>
      <c r="L43" s="65">
        <v>2.523</v>
      </c>
      <c r="M43" s="62">
        <v>3.685</v>
      </c>
      <c r="N43" s="62">
        <v>0</v>
      </c>
      <c r="O43" s="65">
        <v>64.818</v>
      </c>
      <c r="P43" s="64">
        <f t="shared" si="2"/>
        <v>30.228</v>
      </c>
      <c r="Q43" s="62">
        <v>30.228</v>
      </c>
      <c r="R43" s="65">
        <v>0</v>
      </c>
      <c r="S43" s="65">
        <v>0.9</v>
      </c>
      <c r="T43" s="65">
        <v>6.601</v>
      </c>
      <c r="U43" s="62">
        <v>8.205</v>
      </c>
      <c r="V43" s="62">
        <v>21.73</v>
      </c>
      <c r="W43" s="65">
        <v>2.032</v>
      </c>
      <c r="X43" s="65">
        <v>8.439</v>
      </c>
      <c r="Y43" s="65">
        <v>2.53</v>
      </c>
      <c r="Z43" s="64">
        <f t="shared" si="3"/>
        <v>4.243</v>
      </c>
      <c r="AA43" s="62">
        <v>0</v>
      </c>
      <c r="AB43" s="66">
        <v>4.243</v>
      </c>
      <c r="AC43" s="62">
        <v>2.543</v>
      </c>
      <c r="AD43" s="66">
        <v>0</v>
      </c>
      <c r="AE43" s="68"/>
      <c r="AF43" s="68"/>
      <c r="AG43" s="72">
        <f t="shared" si="0"/>
        <v>378.02099999999996</v>
      </c>
      <c r="AH43" s="74"/>
    </row>
    <row r="44" spans="2:34" ht="14.25">
      <c r="B44" s="75">
        <v>31</v>
      </c>
      <c r="C44" s="65"/>
      <c r="D44" s="65"/>
      <c r="E44" s="65"/>
      <c r="F44" s="65"/>
      <c r="G44" s="65"/>
      <c r="H44" s="65"/>
      <c r="I44" s="64">
        <f t="shared" si="1"/>
        <v>0</v>
      </c>
      <c r="J44" s="62"/>
      <c r="K44" s="62"/>
      <c r="L44" s="65"/>
      <c r="M44" s="62"/>
      <c r="N44" s="62"/>
      <c r="O44" s="65"/>
      <c r="P44" s="64">
        <f t="shared" si="2"/>
        <v>0</v>
      </c>
      <c r="Q44" s="62"/>
      <c r="R44" s="65"/>
      <c r="S44" s="65"/>
      <c r="T44" s="65"/>
      <c r="U44" s="62"/>
      <c r="V44" s="62"/>
      <c r="W44" s="65"/>
      <c r="X44" s="65"/>
      <c r="Y44" s="65"/>
      <c r="Z44" s="64"/>
      <c r="AA44" s="62"/>
      <c r="AB44" s="66"/>
      <c r="AC44" s="62"/>
      <c r="AD44" s="66"/>
      <c r="AE44" s="68"/>
      <c r="AF44" s="68"/>
      <c r="AG44" s="72">
        <f t="shared" si="0"/>
        <v>0</v>
      </c>
      <c r="AH44" s="74"/>
    </row>
    <row r="45" spans="2:34" ht="37.5">
      <c r="B45" s="20" t="s">
        <v>102</v>
      </c>
      <c r="C45" s="76">
        <f>SUM(C14:C44)</f>
        <v>786.019</v>
      </c>
      <c r="D45" s="76">
        <f aca="true" t="shared" si="4" ref="D45:AD45">SUM(D14:D44)</f>
        <v>4570.157</v>
      </c>
      <c r="E45" s="76">
        <f t="shared" si="4"/>
        <v>561.338</v>
      </c>
      <c r="F45" s="76">
        <f t="shared" si="4"/>
        <v>194.255</v>
      </c>
      <c r="G45" s="76">
        <f t="shared" si="4"/>
        <v>147.246</v>
      </c>
      <c r="H45" s="76">
        <f t="shared" si="4"/>
        <v>70.12199999999999</v>
      </c>
      <c r="I45" s="76">
        <f t="shared" si="4"/>
        <v>1552.123</v>
      </c>
      <c r="J45" s="76"/>
      <c r="K45" s="76"/>
      <c r="L45" s="76">
        <f t="shared" si="4"/>
        <v>65.55000000000001</v>
      </c>
      <c r="M45" s="76">
        <f t="shared" si="4"/>
        <v>109.311</v>
      </c>
      <c r="N45" s="76">
        <f t="shared" si="4"/>
        <v>0</v>
      </c>
      <c r="O45" s="76">
        <f t="shared" si="4"/>
        <v>2499.3950000000004</v>
      </c>
      <c r="P45" s="76">
        <f t="shared" si="4"/>
        <v>1134.106</v>
      </c>
      <c r="Q45" s="76"/>
      <c r="R45" s="76"/>
      <c r="S45" s="76">
        <f t="shared" si="4"/>
        <v>38.471000000000004</v>
      </c>
      <c r="T45" s="76">
        <f t="shared" si="4"/>
        <v>233.63400000000007</v>
      </c>
      <c r="U45" s="76">
        <f t="shared" si="4"/>
        <v>324.83299999999997</v>
      </c>
      <c r="V45" s="76">
        <f t="shared" si="4"/>
        <v>875.8070000000002</v>
      </c>
      <c r="W45" s="76">
        <f t="shared" si="4"/>
        <v>89.61300000000001</v>
      </c>
      <c r="X45" s="76">
        <f t="shared" si="4"/>
        <v>339.1140000000001</v>
      </c>
      <c r="Y45" s="76">
        <f t="shared" si="4"/>
        <v>102.624</v>
      </c>
      <c r="Z45" s="76">
        <f t="shared" si="4"/>
        <v>146.03</v>
      </c>
      <c r="AA45" s="76"/>
      <c r="AB45" s="76"/>
      <c r="AC45" s="76">
        <f t="shared" si="4"/>
        <v>94.21</v>
      </c>
      <c r="AD45" s="76">
        <f t="shared" si="4"/>
        <v>0</v>
      </c>
      <c r="AE45" s="77"/>
      <c r="AF45" s="77"/>
      <c r="AG45" s="76">
        <f>SUM(AG14:AG44)</f>
        <v>13933.957999999997</v>
      </c>
      <c r="AH45" s="77"/>
    </row>
    <row r="47" spans="3:25" ht="15">
      <c r="C47" s="13" t="s">
        <v>104</v>
      </c>
      <c r="D47" s="1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 t="s">
        <v>105</v>
      </c>
      <c r="Q47" s="78"/>
      <c r="R47" s="78"/>
      <c r="S47" s="78"/>
      <c r="T47" s="79"/>
      <c r="U47" s="80"/>
      <c r="V47" s="80"/>
      <c r="W47" s="118">
        <v>42490</v>
      </c>
      <c r="X47" s="119"/>
      <c r="Y47" s="81"/>
    </row>
    <row r="48" spans="3:24" ht="12.75">
      <c r="C48" s="1"/>
      <c r="D48" s="1" t="s">
        <v>28</v>
      </c>
      <c r="O48" s="2"/>
      <c r="P48" s="82" t="s">
        <v>30</v>
      </c>
      <c r="Q48" s="82"/>
      <c r="T48" s="2"/>
      <c r="U48" s="83" t="s">
        <v>0</v>
      </c>
      <c r="W48" s="2"/>
      <c r="X48" s="83" t="s">
        <v>17</v>
      </c>
    </row>
    <row r="49" spans="3:25" ht="15">
      <c r="C49" s="13" t="s">
        <v>37</v>
      </c>
      <c r="D49" s="1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 t="s">
        <v>2</v>
      </c>
      <c r="P49" s="78" t="s">
        <v>106</v>
      </c>
      <c r="Q49" s="78"/>
      <c r="R49" s="78"/>
      <c r="S49" s="78"/>
      <c r="T49" s="78"/>
      <c r="U49" s="80"/>
      <c r="V49" s="80"/>
      <c r="W49" s="118">
        <v>42490</v>
      </c>
      <c r="X49" s="119"/>
      <c r="Y49" s="78"/>
    </row>
    <row r="50" spans="3:24" ht="12.75">
      <c r="C50" s="1"/>
      <c r="D50" s="1" t="s">
        <v>29</v>
      </c>
      <c r="O50" s="2"/>
      <c r="P50" s="83" t="s">
        <v>30</v>
      </c>
      <c r="Q50" s="83"/>
      <c r="T50" s="2"/>
      <c r="U50" s="83" t="s">
        <v>0</v>
      </c>
      <c r="W50" s="2"/>
      <c r="X50" t="s">
        <v>17</v>
      </c>
    </row>
  </sheetData>
  <sheetProtection/>
  <mergeCells count="11">
    <mergeCell ref="B5:AC5"/>
    <mergeCell ref="B6:AC6"/>
    <mergeCell ref="B7:AC7"/>
    <mergeCell ref="B8:AC8"/>
    <mergeCell ref="AG12:AG13"/>
    <mergeCell ref="AH12:AH13"/>
    <mergeCell ref="W47:X47"/>
    <mergeCell ref="W49:X49"/>
    <mergeCell ref="B9:AC9"/>
    <mergeCell ref="C12:AC12"/>
    <mergeCell ref="B12:B13"/>
  </mergeCells>
  <printOptions/>
  <pageMargins left="0.17" right="0.17" top="0.23" bottom="0.18" header="0.17" footer="0.17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2016-05-03T09:52:19Z</cp:lastPrinted>
  <dcterms:created xsi:type="dcterms:W3CDTF">2010-01-29T08:37:16Z</dcterms:created>
  <dcterms:modified xsi:type="dcterms:W3CDTF">2016-05-16T09:52:39Z</dcterms:modified>
  <cp:category/>
  <cp:version/>
  <cp:contentType/>
  <cp:contentStatus/>
</cp:coreProperties>
</file>