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<sst xmlns="http://schemas.openxmlformats.org/spreadsheetml/2006/main" count="85" uniqueCount="65">
  <si>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</si>
  <si>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</si>
  <si>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</si>
  <si>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</si>
  <si>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</si>
  <si>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</si>
  <si>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</si>
  <si>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</si>
  <si>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</si>
  <si>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</si>
  <si>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</si>
  <si>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</si>
  <si>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</si>
  <si>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</si>
  <si>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</si>
  <si>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</si>
  <si>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</si>
  <si>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</si>
  <si>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</si>
  <si>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</si>
  <si>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</si>
  <si>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</si>
  <si>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</si>
  <si>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</si>
  <si>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</si>
  <si>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</si>
  <si>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</si>
  <si>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</si>
  <si>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</si>
  <si>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</si>
  <si>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</si>
  <si>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</si>
  <si>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</si>
  <si>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</si>
  <si>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</si>
  <si>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</si>
  <si>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</si>
  <si>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</si>
  <si>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</si>
  <si>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</si>
  <si>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</si>
  <si>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</si>
  <si>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</si>
  <si>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</si>
  <si>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</si>
  <si>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</si>
  <si>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</si>
  <si>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</si>
  <si>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</si>
  <si>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</si>
  <si>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</si>
  <si>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</si>
  <si>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</si>
  <si>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</si>
  <si>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</si>
  <si>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</si>
  <si>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Зміїв</t>
  </si>
  <si>
    <t>з газопроводу  ШХ    за період з 01.04.2016 по 30.04.2016</t>
  </si>
  <si>
    <t>ГРС Соколове</t>
  </si>
  <si>
    <t>ГРС Н.Бишкин</t>
  </si>
  <si>
    <t>ГРС Бірки</t>
  </si>
  <si>
    <t>з газопроводу  ШХ    за період з 01.04.2016 по 30.04.2017</t>
  </si>
  <si>
    <r>
      <t xml:space="preserve">переданого Харківським ЛВУМГ  по  ГРС Зміїв, </t>
    </r>
    <r>
      <rPr>
        <sz val="11"/>
        <rFont val="Arial"/>
        <family val="2"/>
      </rPr>
      <t>ГРС Соколове, ГРС Н.Бишкін, ГРС Бірки</t>
    </r>
  </si>
  <si>
    <t>ГРС Зміїв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</si>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</sst>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79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8" fillId="0" borderId="11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8" fillId="0" borderId="0" xfId="0" applyFont="1" applyAlignment="1">
      <alignment/>
    </xf>
    <xf numFmtId="0" fontId="88" fillId="0" borderId="11" xfId="0" applyFont="1" applyBorder="1" applyAlignment="1">
      <alignment horizontal="left"/>
    </xf>
    <xf numFmtId="0" fontId="89" fillId="0" borderId="11" xfId="0" applyFont="1" applyBorder="1" applyAlignment="1">
      <alignment/>
    </xf>
    <xf numFmtId="14" fontId="88" fillId="0" borderId="11" xfId="0" applyNumberFormat="1" applyFont="1" applyBorder="1" applyAlignment="1">
      <alignment/>
    </xf>
    <xf numFmtId="0" fontId="9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90" fillId="0" borderId="10" xfId="0" applyNumberFormat="1" applyFont="1" applyBorder="1" applyAlignment="1">
      <alignment horizontal="center"/>
    </xf>
    <xf numFmtId="171" fontId="90" fillId="0" borderId="10" xfId="0" applyNumberFormat="1" applyFont="1" applyBorder="1" applyAlignment="1">
      <alignment horizontal="center" wrapText="1"/>
    </xf>
    <xf numFmtId="2" fontId="90" fillId="0" borderId="10" xfId="0" applyNumberFormat="1" applyFont="1" applyBorder="1" applyAlignment="1">
      <alignment horizontal="center" wrapText="1"/>
    </xf>
    <xf numFmtId="1" fontId="90" fillId="0" borderId="10" xfId="0" applyNumberFormat="1" applyFont="1" applyBorder="1" applyAlignment="1">
      <alignment horizontal="center" wrapText="1"/>
    </xf>
    <xf numFmtId="169" fontId="90" fillId="0" borderId="10" xfId="0" applyNumberFormat="1" applyFont="1" applyBorder="1" applyAlignment="1">
      <alignment horizontal="center" wrapText="1"/>
    </xf>
    <xf numFmtId="171" fontId="90" fillId="0" borderId="10" xfId="0" applyNumberFormat="1" applyFont="1" applyBorder="1" applyAlignment="1">
      <alignment horizontal="center" vertical="top" wrapText="1"/>
    </xf>
    <xf numFmtId="171" fontId="90" fillId="0" borderId="10" xfId="0" applyNumberFormat="1" applyFont="1" applyBorder="1" applyAlignment="1">
      <alignment wrapText="1"/>
    </xf>
    <xf numFmtId="2" fontId="90" fillId="0" borderId="10" xfId="0" applyNumberFormat="1" applyFont="1" applyFill="1" applyBorder="1" applyAlignment="1">
      <alignment horizontal="center" wrapText="1"/>
    </xf>
    <xf numFmtId="171" fontId="9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90" fillId="0" borderId="10" xfId="0" applyNumberFormat="1" applyFont="1" applyBorder="1" applyAlignment="1">
      <alignment horizontal="center"/>
    </xf>
    <xf numFmtId="1" fontId="91" fillId="0" borderId="12" xfId="0" applyNumberFormat="1" applyFont="1" applyBorder="1" applyAlignment="1">
      <alignment horizontal="center" wrapText="1"/>
    </xf>
    <xf numFmtId="2" fontId="90" fillId="0" borderId="13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vertical="center" wrapText="1"/>
    </xf>
    <xf numFmtId="1" fontId="91" fillId="0" borderId="12" xfId="0" applyNumberFormat="1" applyFont="1" applyBorder="1" applyAlignment="1">
      <alignment horizontal="center" vertical="center" wrapText="1"/>
    </xf>
    <xf numFmtId="2" fontId="93" fillId="0" borderId="13" xfId="0" applyNumberFormat="1" applyFont="1" applyBorder="1" applyAlignment="1">
      <alignment horizontal="center" vertical="center" wrapText="1"/>
    </xf>
    <xf numFmtId="2" fontId="94" fillId="0" borderId="13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14" xfId="0" applyFont="1" applyBorder="1" applyAlignment="1">
      <alignment horizontal="center" vertical="center" textRotation="90" wrapText="1"/>
    </xf>
    <xf numFmtId="0" fontId="9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87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97" fillId="0" borderId="24" xfId="0" applyFont="1" applyBorder="1" applyAlignment="1">
      <alignment horizontal="center" vertical="center" textRotation="90" wrapText="1"/>
    </xf>
    <xf numFmtId="0" fontId="97" fillId="0" borderId="25" xfId="0" applyFont="1" applyBorder="1" applyAlignment="1">
      <alignment horizontal="center" vertical="center" textRotation="90" wrapText="1"/>
    </xf>
    <xf numFmtId="0" fontId="97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V1" sqref="V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0" t="s">
        <v>18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37"/>
      <c r="AA6" s="38"/>
    </row>
    <row r="7" spans="2:27" ht="18" customHeight="1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35"/>
      <c r="AA7" s="35"/>
    </row>
    <row r="8" spans="2:27" ht="18" customHeight="1">
      <c r="B8" s="81" t="s">
        <v>56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35"/>
      <c r="AA8" s="35"/>
    </row>
    <row r="9" spans="2:27" ht="18" customHeight="1">
      <c r="B9" s="83" t="s">
        <v>57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35"/>
      <c r="AA9" s="35"/>
    </row>
    <row r="10" spans="2:27" ht="18" customHeigh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5" t="s">
        <v>26</v>
      </c>
      <c r="C12" s="72" t="s">
        <v>17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72" t="s">
        <v>6</v>
      </c>
      <c r="P12" s="73"/>
      <c r="Q12" s="73"/>
      <c r="R12" s="73"/>
      <c r="S12" s="73"/>
      <c r="T12" s="73"/>
      <c r="U12" s="85" t="s">
        <v>22</v>
      </c>
      <c r="V12" s="75" t="s">
        <v>23</v>
      </c>
      <c r="W12" s="75" t="s">
        <v>34</v>
      </c>
      <c r="X12" s="75" t="s">
        <v>25</v>
      </c>
      <c r="Y12" s="75" t="s">
        <v>24</v>
      </c>
      <c r="Z12" s="3"/>
      <c r="AB12" s="6"/>
      <c r="AC12"/>
    </row>
    <row r="13" spans="2:29" ht="48.75" customHeight="1">
      <c r="B13" s="76"/>
      <c r="C13" s="79" t="s">
        <v>2</v>
      </c>
      <c r="D13" s="69" t="s">
        <v>3</v>
      </c>
      <c r="E13" s="69" t="s">
        <v>4</v>
      </c>
      <c r="F13" s="69" t="s">
        <v>5</v>
      </c>
      <c r="G13" s="69" t="s">
        <v>8</v>
      </c>
      <c r="H13" s="69" t="s">
        <v>9</v>
      </c>
      <c r="I13" s="69" t="s">
        <v>10</v>
      </c>
      <c r="J13" s="69" t="s">
        <v>11</v>
      </c>
      <c r="K13" s="69" t="s">
        <v>12</v>
      </c>
      <c r="L13" s="69" t="s">
        <v>13</v>
      </c>
      <c r="M13" s="75" t="s">
        <v>14</v>
      </c>
      <c r="N13" s="75" t="s">
        <v>15</v>
      </c>
      <c r="O13" s="75" t="s">
        <v>7</v>
      </c>
      <c r="P13" s="75" t="s">
        <v>19</v>
      </c>
      <c r="Q13" s="75" t="s">
        <v>32</v>
      </c>
      <c r="R13" s="75" t="s">
        <v>20</v>
      </c>
      <c r="S13" s="75" t="s">
        <v>33</v>
      </c>
      <c r="T13" s="75" t="s">
        <v>21</v>
      </c>
      <c r="U13" s="86"/>
      <c r="V13" s="76"/>
      <c r="W13" s="76"/>
      <c r="X13" s="76"/>
      <c r="Y13" s="76"/>
      <c r="Z13" s="3"/>
      <c r="AB13" s="6"/>
      <c r="AC13"/>
    </row>
    <row r="14" spans="2:29" ht="15.75" customHeight="1">
      <c r="B14" s="76"/>
      <c r="C14" s="79"/>
      <c r="D14" s="69"/>
      <c r="E14" s="69"/>
      <c r="F14" s="69"/>
      <c r="G14" s="69"/>
      <c r="H14" s="69"/>
      <c r="I14" s="69"/>
      <c r="J14" s="69"/>
      <c r="K14" s="69"/>
      <c r="L14" s="69"/>
      <c r="M14" s="76"/>
      <c r="N14" s="76"/>
      <c r="O14" s="76"/>
      <c r="P14" s="76"/>
      <c r="Q14" s="76"/>
      <c r="R14" s="76"/>
      <c r="S14" s="76"/>
      <c r="T14" s="76"/>
      <c r="U14" s="86"/>
      <c r="V14" s="76"/>
      <c r="W14" s="76"/>
      <c r="X14" s="76"/>
      <c r="Y14" s="76"/>
      <c r="Z14" s="3"/>
      <c r="AB14" s="6"/>
      <c r="AC14"/>
    </row>
    <row r="15" spans="2:29" ht="30" customHeight="1">
      <c r="B15" s="90"/>
      <c r="C15" s="79"/>
      <c r="D15" s="69"/>
      <c r="E15" s="69"/>
      <c r="F15" s="69"/>
      <c r="G15" s="69"/>
      <c r="H15" s="69"/>
      <c r="I15" s="69"/>
      <c r="J15" s="69"/>
      <c r="K15" s="69"/>
      <c r="L15" s="69"/>
      <c r="M15" s="77"/>
      <c r="N15" s="77"/>
      <c r="O15" s="77"/>
      <c r="P15" s="77"/>
      <c r="Q15" s="77"/>
      <c r="R15" s="77"/>
      <c r="S15" s="77"/>
      <c r="T15" s="77"/>
      <c r="U15" s="87"/>
      <c r="V15" s="77"/>
      <c r="W15" s="77"/>
      <c r="X15" s="77"/>
      <c r="Y15" s="77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4"/>
      <c r="T18" s="53"/>
      <c r="U18" s="55"/>
      <c r="V18" s="55"/>
      <c r="W18" s="52"/>
      <c r="X18" s="59"/>
      <c r="Y18" s="59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4"/>
      <c r="R19" s="53"/>
      <c r="S19" s="54"/>
      <c r="T19" s="53"/>
      <c r="U19" s="55"/>
      <c r="V19" s="55"/>
      <c r="W19" s="52"/>
      <c r="X19" s="59"/>
      <c r="Y19" s="59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1">
        <v>89.317</v>
      </c>
      <c r="D20" s="52">
        <v>4.5214</v>
      </c>
      <c r="E20" s="52">
        <v>1.3411</v>
      </c>
      <c r="F20" s="52">
        <v>0.1254</v>
      </c>
      <c r="G20" s="52">
        <v>0.2433</v>
      </c>
      <c r="H20" s="52">
        <v>0.0029</v>
      </c>
      <c r="I20" s="52">
        <v>0.0512</v>
      </c>
      <c r="J20" s="52">
        <v>0.0419</v>
      </c>
      <c r="K20" s="52">
        <v>0.0595</v>
      </c>
      <c r="L20" s="52">
        <v>0.1752</v>
      </c>
      <c r="M20" s="52">
        <v>3.0104</v>
      </c>
      <c r="N20" s="52">
        <v>1.1106</v>
      </c>
      <c r="O20" s="52">
        <v>0.7501</v>
      </c>
      <c r="P20" s="53">
        <v>34.3367</v>
      </c>
      <c r="Q20" s="54">
        <v>8201</v>
      </c>
      <c r="R20" s="53">
        <v>38.0288</v>
      </c>
      <c r="S20" s="54">
        <v>9083</v>
      </c>
      <c r="T20" s="53">
        <v>48.1898</v>
      </c>
      <c r="U20" s="55">
        <v>-4.2</v>
      </c>
      <c r="V20" s="55">
        <v>-8.6</v>
      </c>
      <c r="W20" s="52" t="s">
        <v>35</v>
      </c>
      <c r="X20" s="59" t="s">
        <v>55</v>
      </c>
      <c r="Y20" s="59">
        <v>0.0014</v>
      </c>
      <c r="AA20" s="4">
        <f t="shared" si="0"/>
        <v>99.9999</v>
      </c>
      <c r="AB20" s="30" t="str">
        <f t="shared" si="1"/>
        <v> </v>
      </c>
      <c r="AC20"/>
    </row>
    <row r="21" spans="2:29" ht="12.75">
      <c r="B21" s="15">
        <v>6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4"/>
      <c r="R21" s="53"/>
      <c r="S21" s="54"/>
      <c r="T21" s="53"/>
      <c r="U21" s="55"/>
      <c r="V21" s="55"/>
      <c r="W21" s="52"/>
      <c r="X21" s="59"/>
      <c r="Y21" s="59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4"/>
      <c r="R22" s="53"/>
      <c r="S22" s="54"/>
      <c r="T22" s="53"/>
      <c r="U22" s="55"/>
      <c r="V22" s="55"/>
      <c r="W22" s="52"/>
      <c r="X22" s="59"/>
      <c r="Y22" s="59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3"/>
      <c r="S25" s="54"/>
      <c r="T25" s="53"/>
      <c r="U25" s="55"/>
      <c r="V25" s="55"/>
      <c r="W25" s="52"/>
      <c r="X25" s="59"/>
      <c r="Y25" s="59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1">
        <v>89.3683</v>
      </c>
      <c r="D26" s="52">
        <v>4.4748</v>
      </c>
      <c r="E26" s="52">
        <v>1.3301</v>
      </c>
      <c r="F26" s="52">
        <v>0.1225</v>
      </c>
      <c r="G26" s="52">
        <v>0.2353</v>
      </c>
      <c r="H26" s="52">
        <v>0.0029</v>
      </c>
      <c r="I26" s="52">
        <v>0.0473</v>
      </c>
      <c r="J26" s="52">
        <v>0.0383</v>
      </c>
      <c r="K26" s="52">
        <v>0.0481</v>
      </c>
      <c r="L26" s="52">
        <v>0.1737</v>
      </c>
      <c r="M26" s="52">
        <v>3.0483</v>
      </c>
      <c r="N26" s="52">
        <v>1.1104</v>
      </c>
      <c r="O26" s="52">
        <v>0.7491</v>
      </c>
      <c r="P26" s="53">
        <v>34.2756</v>
      </c>
      <c r="Q26" s="54">
        <v>8187</v>
      </c>
      <c r="R26" s="53">
        <v>37.9629</v>
      </c>
      <c r="S26" s="54">
        <v>9067</v>
      </c>
      <c r="T26" s="53">
        <v>48.1361</v>
      </c>
      <c r="U26" s="55">
        <v>-7</v>
      </c>
      <c r="V26" s="55">
        <v>-3.1</v>
      </c>
      <c r="W26" s="52"/>
      <c r="X26" s="59"/>
      <c r="Y26" s="59"/>
      <c r="AA26" s="4">
        <f t="shared" si="0"/>
        <v>100.00000000000001</v>
      </c>
      <c r="AB26" s="30" t="str">
        <f t="shared" si="1"/>
        <v>ОК</v>
      </c>
      <c r="AC26"/>
    </row>
    <row r="27" spans="2:29" ht="12.75">
      <c r="B27" s="15">
        <v>12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52"/>
      <c r="X27" s="59"/>
      <c r="Y27" s="59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3"/>
      <c r="S28" s="54"/>
      <c r="T28" s="53"/>
      <c r="U28" s="55"/>
      <c r="V28" s="55"/>
      <c r="W28" s="52"/>
      <c r="X28" s="59"/>
      <c r="Y28" s="59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4"/>
      <c r="T29" s="53"/>
      <c r="U29" s="55"/>
      <c r="V29" s="55"/>
      <c r="W29" s="52"/>
      <c r="X29" s="59"/>
      <c r="Y29" s="59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55"/>
      <c r="V32" s="55"/>
      <c r="W32" s="52"/>
      <c r="X32" s="59"/>
      <c r="Y32" s="59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4"/>
      <c r="T33" s="53"/>
      <c r="U33" s="55"/>
      <c r="V33" s="55"/>
      <c r="W33" s="52"/>
      <c r="X33" s="59"/>
      <c r="Y33" s="59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6">
        <v>89.4565</v>
      </c>
      <c r="D34" s="52">
        <v>4.5647</v>
      </c>
      <c r="E34" s="52">
        <v>1.3705</v>
      </c>
      <c r="F34" s="52">
        <v>0.1303</v>
      </c>
      <c r="G34" s="52">
        <v>0.2544</v>
      </c>
      <c r="H34" s="52">
        <v>0.0032</v>
      </c>
      <c r="I34" s="52">
        <v>0.0556</v>
      </c>
      <c r="J34" s="52">
        <v>0.046</v>
      </c>
      <c r="K34" s="52">
        <v>0.0786</v>
      </c>
      <c r="L34" s="52">
        <v>0.1384</v>
      </c>
      <c r="M34" s="52">
        <v>2.7885</v>
      </c>
      <c r="N34" s="52">
        <v>1.1132</v>
      </c>
      <c r="O34" s="52">
        <v>0.7504</v>
      </c>
      <c r="P34" s="53">
        <v>34.4954</v>
      </c>
      <c r="Q34" s="54">
        <v>8239</v>
      </c>
      <c r="R34" s="53">
        <v>38.2021</v>
      </c>
      <c r="S34" s="54">
        <v>9124</v>
      </c>
      <c r="T34" s="53">
        <v>48.3986</v>
      </c>
      <c r="U34" s="55">
        <v>-2.8</v>
      </c>
      <c r="V34" s="55">
        <v>-1.2</v>
      </c>
      <c r="W34" s="52" t="s">
        <v>35</v>
      </c>
      <c r="X34" s="59" t="s">
        <v>55</v>
      </c>
      <c r="Y34" s="59">
        <v>0.0016</v>
      </c>
      <c r="AA34" s="4">
        <f t="shared" si="0"/>
        <v>99.99990000000004</v>
      </c>
      <c r="AB34" s="30" t="str">
        <f t="shared" si="1"/>
        <v> </v>
      </c>
      <c r="AC34"/>
    </row>
    <row r="35" spans="2:29" ht="12.75">
      <c r="B35" s="16">
        <v>20</v>
      </c>
      <c r="C35" s="5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4"/>
      <c r="R35" s="53"/>
      <c r="S35" s="54"/>
      <c r="T35" s="53"/>
      <c r="U35" s="55"/>
      <c r="V35" s="55"/>
      <c r="W35" s="52"/>
      <c r="X35" s="59"/>
      <c r="Y35" s="59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4"/>
      <c r="T36" s="53"/>
      <c r="U36" s="55"/>
      <c r="V36" s="55"/>
      <c r="W36" s="52"/>
      <c r="X36" s="59"/>
      <c r="Y36" s="59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9"/>
      <c r="Y37" s="59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4"/>
      <c r="T39" s="53"/>
      <c r="U39" s="55"/>
      <c r="V39" s="55"/>
      <c r="W39" s="52"/>
      <c r="X39" s="59"/>
      <c r="Y39" s="59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4"/>
      <c r="R40" s="53"/>
      <c r="S40" s="54"/>
      <c r="T40" s="53"/>
      <c r="U40" s="55"/>
      <c r="V40" s="55"/>
      <c r="W40" s="52"/>
      <c r="X40" s="59"/>
      <c r="Y40" s="59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4"/>
      <c r="R41" s="53"/>
      <c r="S41" s="54"/>
      <c r="T41" s="53"/>
      <c r="U41" s="55"/>
      <c r="V41" s="55"/>
      <c r="W41" s="52"/>
      <c r="X41" s="59"/>
      <c r="Y41" s="59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6">
        <v>89.5064</v>
      </c>
      <c r="D42" s="52">
        <v>4.5974</v>
      </c>
      <c r="E42" s="52">
        <v>1.4202</v>
      </c>
      <c r="F42" s="52">
        <v>0.1373</v>
      </c>
      <c r="G42" s="52">
        <v>0.2694</v>
      </c>
      <c r="H42" s="52">
        <v>0.0033</v>
      </c>
      <c r="I42" s="52">
        <v>0.0603</v>
      </c>
      <c r="J42" s="52">
        <v>0.051</v>
      </c>
      <c r="K42" s="52">
        <v>0.0946</v>
      </c>
      <c r="L42" s="52">
        <v>0.1097</v>
      </c>
      <c r="M42" s="52">
        <v>2.6525</v>
      </c>
      <c r="N42" s="52">
        <v>1.0979</v>
      </c>
      <c r="O42" s="52">
        <v>0.7512</v>
      </c>
      <c r="P42" s="53">
        <v>34.6378</v>
      </c>
      <c r="Q42" s="54">
        <v>8273</v>
      </c>
      <c r="R42" s="53">
        <v>38.3572</v>
      </c>
      <c r="S42" s="54">
        <v>9161</v>
      </c>
      <c r="T42" s="53">
        <v>48.5686</v>
      </c>
      <c r="U42" s="55">
        <v>-1.9</v>
      </c>
      <c r="V42" s="55">
        <v>-0.5</v>
      </c>
      <c r="W42" s="52"/>
      <c r="X42" s="59"/>
      <c r="Y42" s="59"/>
      <c r="AA42" s="4">
        <f t="shared" si="0"/>
        <v>100</v>
      </c>
      <c r="AB42" s="30" t="str">
        <f t="shared" si="1"/>
        <v>ОК</v>
      </c>
      <c r="AC42"/>
    </row>
    <row r="43" spans="2:29" ht="12.75">
      <c r="B43" s="16">
        <v>28</v>
      </c>
      <c r="C43" s="5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4"/>
      <c r="R43" s="53"/>
      <c r="S43" s="54"/>
      <c r="T43" s="53"/>
      <c r="U43" s="55"/>
      <c r="V43" s="55"/>
      <c r="W43" s="52"/>
      <c r="X43" s="59"/>
      <c r="Y43" s="59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70">
        <v>42494</v>
      </c>
      <c r="X50" s="71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70">
        <v>42494</v>
      </c>
      <c r="X52" s="71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  <mergeCell ref="L13:L15"/>
    <mergeCell ref="P13:P15"/>
    <mergeCell ref="S13:S15"/>
    <mergeCell ref="N13:N15"/>
    <mergeCell ref="C6:Y6"/>
    <mergeCell ref="B8:Y8"/>
    <mergeCell ref="B9:Y9"/>
    <mergeCell ref="K13:K15"/>
    <mergeCell ref="J13:J15"/>
    <mergeCell ref="W12:W15"/>
    <mergeCell ref="O13:O15"/>
    <mergeCell ref="R13:R15"/>
    <mergeCell ref="Y12:Y15"/>
    <mergeCell ref="U12:U15"/>
    <mergeCell ref="D13:D15"/>
    <mergeCell ref="G13:G15"/>
    <mergeCell ref="W52:X52"/>
    <mergeCell ref="C12:N12"/>
    <mergeCell ref="T13:T15"/>
    <mergeCell ref="O12:T12"/>
    <mergeCell ref="V12:V15"/>
    <mergeCell ref="W50:X50"/>
    <mergeCell ref="C48:Y48"/>
    <mergeCell ref="C13:C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7">
      <selection activeCell="H12" sqref="H12:H1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0" t="s">
        <v>36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19"/>
    </row>
    <row r="6" spans="2:25" ht="18" customHeight="1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2:25" ht="18" customHeight="1">
      <c r="B7" s="81" t="s">
        <v>62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2:25" ht="18" customHeight="1">
      <c r="B8" s="83" t="s">
        <v>61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ht="18" customHeight="1"/>
    <row r="10" spans="2:25" ht="20.25" customHeight="1">
      <c r="B10" s="105" t="s">
        <v>64</v>
      </c>
      <c r="C10" s="10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5" t="s">
        <v>26</v>
      </c>
      <c r="C11" s="72" t="s">
        <v>40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96" t="s">
        <v>41</v>
      </c>
      <c r="X11" s="98" t="s">
        <v>43</v>
      </c>
      <c r="Y11" s="21"/>
      <c r="Z11"/>
    </row>
    <row r="12" spans="2:26" ht="48.75" customHeight="1">
      <c r="B12" s="76"/>
      <c r="C12" s="97" t="s">
        <v>63</v>
      </c>
      <c r="D12" s="97" t="s">
        <v>58</v>
      </c>
      <c r="E12" s="97" t="s">
        <v>59</v>
      </c>
      <c r="F12" s="69" t="s">
        <v>60</v>
      </c>
      <c r="G12" s="69"/>
      <c r="H12" s="69"/>
      <c r="I12" s="69"/>
      <c r="J12" s="69"/>
      <c r="K12" s="69"/>
      <c r="L12" s="69"/>
      <c r="M12" s="75"/>
      <c r="N12" s="75"/>
      <c r="O12" s="75"/>
      <c r="P12" s="75"/>
      <c r="Q12" s="75"/>
      <c r="R12" s="75"/>
      <c r="S12" s="75"/>
      <c r="T12" s="75"/>
      <c r="U12" s="75"/>
      <c r="V12" s="93"/>
      <c r="W12" s="96"/>
      <c r="X12" s="99"/>
      <c r="Y12" s="21"/>
      <c r="Z12"/>
    </row>
    <row r="13" spans="2:26" ht="15.75" customHeight="1">
      <c r="B13" s="76"/>
      <c r="C13" s="97"/>
      <c r="D13" s="97"/>
      <c r="E13" s="97"/>
      <c r="F13" s="69"/>
      <c r="G13" s="69"/>
      <c r="H13" s="69"/>
      <c r="I13" s="69"/>
      <c r="J13" s="69"/>
      <c r="K13" s="69"/>
      <c r="L13" s="69"/>
      <c r="M13" s="76"/>
      <c r="N13" s="76"/>
      <c r="O13" s="76"/>
      <c r="P13" s="76"/>
      <c r="Q13" s="76"/>
      <c r="R13" s="76"/>
      <c r="S13" s="76"/>
      <c r="T13" s="76"/>
      <c r="U13" s="76"/>
      <c r="V13" s="94"/>
      <c r="W13" s="96"/>
      <c r="X13" s="99"/>
      <c r="Y13" s="21"/>
      <c r="Z13"/>
    </row>
    <row r="14" spans="2:26" ht="30" customHeight="1">
      <c r="B14" s="90"/>
      <c r="C14" s="97"/>
      <c r="D14" s="97"/>
      <c r="E14" s="97"/>
      <c r="F14" s="69"/>
      <c r="G14" s="69"/>
      <c r="H14" s="69"/>
      <c r="I14" s="69"/>
      <c r="J14" s="69"/>
      <c r="K14" s="69"/>
      <c r="L14" s="69"/>
      <c r="M14" s="77"/>
      <c r="N14" s="77"/>
      <c r="O14" s="77"/>
      <c r="P14" s="77"/>
      <c r="Q14" s="77"/>
      <c r="R14" s="77"/>
      <c r="S14" s="77"/>
      <c r="T14" s="77"/>
      <c r="U14" s="77"/>
      <c r="V14" s="95"/>
      <c r="W14" s="96"/>
      <c r="X14" s="100"/>
      <c r="Y14" s="21"/>
      <c r="Z14"/>
    </row>
    <row r="15" spans="2:27" ht="15.75" customHeight="1">
      <c r="B15" s="60">
        <v>1</v>
      </c>
      <c r="C15" s="103">
        <v>59234.8</v>
      </c>
      <c r="D15" s="103">
        <v>2641.1</v>
      </c>
      <c r="E15" s="103">
        <v>1445.1</v>
      </c>
      <c r="F15" s="103">
        <v>25119.8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>
        <f>SUM(C15:V15)</f>
        <v>88440.8</v>
      </c>
      <c r="X15" s="68">
        <v>34.37</v>
      </c>
      <c r="Y15" s="22"/>
      <c r="Z15" s="101" t="s">
        <v>44</v>
      </c>
      <c r="AA15" s="101"/>
    </row>
    <row r="16" spans="2:27" ht="15.75">
      <c r="B16" s="60">
        <v>2</v>
      </c>
      <c r="C16" s="103">
        <v>76099.9</v>
      </c>
      <c r="D16" s="103">
        <v>3344</v>
      </c>
      <c r="E16" s="103">
        <v>1760.1</v>
      </c>
      <c r="F16" s="103">
        <v>31024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>
        <f aca="true" t="shared" si="0" ref="W16:W45">SUM(C16:V16)</f>
        <v>112228</v>
      </c>
      <c r="X16" s="64">
        <f>IF(Паспорт!P17&gt;0,Паспорт!P17,X15)</f>
        <v>34.37</v>
      </c>
      <c r="Y16" s="22"/>
      <c r="Z16" s="101"/>
      <c r="AA16" s="101"/>
    </row>
    <row r="17" spans="2:27" ht="15.75">
      <c r="B17" s="60">
        <v>3</v>
      </c>
      <c r="C17" s="103">
        <v>69415.6</v>
      </c>
      <c r="D17" s="103">
        <v>2970</v>
      </c>
      <c r="E17" s="103">
        <v>1534.7</v>
      </c>
      <c r="F17" s="103">
        <v>27701.7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>
        <f t="shared" si="0"/>
        <v>101622</v>
      </c>
      <c r="X17" s="64">
        <f>IF(Паспорт!P18&gt;0,Паспорт!P18,X16)</f>
        <v>34.37</v>
      </c>
      <c r="Y17" s="22"/>
      <c r="Z17" s="101"/>
      <c r="AA17" s="101"/>
    </row>
    <row r="18" spans="2:27" ht="15.75">
      <c r="B18" s="60">
        <v>4</v>
      </c>
      <c r="C18" s="103">
        <v>62108.1</v>
      </c>
      <c r="D18" s="103">
        <v>2695.9</v>
      </c>
      <c r="E18" s="103">
        <v>1328.9</v>
      </c>
      <c r="F18" s="103">
        <v>23672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>
        <f t="shared" si="0"/>
        <v>89804.9</v>
      </c>
      <c r="X18" s="64">
        <f>IF(Паспорт!P19&gt;0,Паспорт!P19,X17)</f>
        <v>34.37</v>
      </c>
      <c r="Y18" s="22"/>
      <c r="Z18" s="101"/>
      <c r="AA18" s="101"/>
    </row>
    <row r="19" spans="2:27" ht="15.75">
      <c r="B19" s="60">
        <v>5</v>
      </c>
      <c r="C19" s="103">
        <v>46668.5</v>
      </c>
      <c r="D19" s="103">
        <v>2295.1</v>
      </c>
      <c r="E19" s="103">
        <v>1039</v>
      </c>
      <c r="F19" s="103">
        <v>18594.8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>
        <f t="shared" si="0"/>
        <v>68597.4</v>
      </c>
      <c r="X19" s="64">
        <f>IF(Паспорт!P20&gt;0,Паспорт!P20,X18)</f>
        <v>34.3367</v>
      </c>
      <c r="Y19" s="22"/>
      <c r="Z19" s="101"/>
      <c r="AA19" s="101"/>
    </row>
    <row r="20" spans="2:27" ht="15.75" customHeight="1">
      <c r="B20" s="60">
        <v>6</v>
      </c>
      <c r="C20" s="103">
        <v>43317.2</v>
      </c>
      <c r="D20" s="103">
        <v>1926.9</v>
      </c>
      <c r="E20" s="103">
        <v>913.8</v>
      </c>
      <c r="F20" s="103">
        <v>15454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>
        <f t="shared" si="0"/>
        <v>61611.9</v>
      </c>
      <c r="X20" s="64">
        <f>IF(Паспорт!P21&gt;0,Паспорт!P21,X19)</f>
        <v>34.3367</v>
      </c>
      <c r="Y20" s="22"/>
      <c r="Z20" s="101"/>
      <c r="AA20" s="101"/>
    </row>
    <row r="21" spans="2:27" ht="15.75">
      <c r="B21" s="60">
        <v>7</v>
      </c>
      <c r="C21" s="103">
        <v>33455.5</v>
      </c>
      <c r="D21" s="103">
        <v>1433.3</v>
      </c>
      <c r="E21" s="103">
        <v>705.1</v>
      </c>
      <c r="F21" s="103">
        <v>11337.3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>
        <f t="shared" si="0"/>
        <v>46931.2</v>
      </c>
      <c r="X21" s="64">
        <f>IF(Паспорт!P22&gt;0,Паспорт!P22,X20)</f>
        <v>34.3367</v>
      </c>
      <c r="Y21" s="22"/>
      <c r="Z21" s="101"/>
      <c r="AA21" s="101"/>
    </row>
    <row r="22" spans="2:27" ht="15.75">
      <c r="B22" s="60">
        <v>8</v>
      </c>
      <c r="C22" s="103">
        <v>24830.6</v>
      </c>
      <c r="D22" s="103">
        <v>1137.4</v>
      </c>
      <c r="E22" s="103">
        <v>561</v>
      </c>
      <c r="F22" s="103">
        <v>8425.3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>
        <f t="shared" si="0"/>
        <v>34954.3</v>
      </c>
      <c r="X22" s="64">
        <f>IF(Паспорт!P23&gt;0,Паспорт!P23,X21)</f>
        <v>34.3367</v>
      </c>
      <c r="Y22" s="22"/>
      <c r="Z22" s="101"/>
      <c r="AA22" s="101"/>
    </row>
    <row r="23" spans="2:27" ht="15" customHeight="1">
      <c r="B23" s="60">
        <v>9</v>
      </c>
      <c r="C23" s="103">
        <v>21104.4</v>
      </c>
      <c r="D23" s="103">
        <v>1020</v>
      </c>
      <c r="E23" s="103">
        <v>523.7</v>
      </c>
      <c r="F23" s="103">
        <v>7191.7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>
        <f t="shared" si="0"/>
        <v>29839.800000000003</v>
      </c>
      <c r="X23" s="64">
        <f>IF(Паспорт!P24&gt;0,Паспорт!P24,X22)</f>
        <v>34.3367</v>
      </c>
      <c r="Y23" s="22"/>
      <c r="Z23" s="101"/>
      <c r="AA23" s="101"/>
    </row>
    <row r="24" spans="2:26" ht="15.75">
      <c r="B24" s="60">
        <v>10</v>
      </c>
      <c r="C24" s="103">
        <v>21564.9</v>
      </c>
      <c r="D24" s="103">
        <v>967.1</v>
      </c>
      <c r="E24" s="103">
        <v>451.7</v>
      </c>
      <c r="F24" s="103">
        <v>7238.6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>
        <f t="shared" si="0"/>
        <v>30222.300000000003</v>
      </c>
      <c r="X24" s="64">
        <f>IF(Паспорт!P25&gt;0,Паспорт!P25,X23)</f>
        <v>34.3367</v>
      </c>
      <c r="Y24" s="22"/>
      <c r="Z24" s="29"/>
    </row>
    <row r="25" spans="2:26" ht="15.75">
      <c r="B25" s="60">
        <v>11</v>
      </c>
      <c r="C25" s="103">
        <v>17126.1</v>
      </c>
      <c r="D25" s="103">
        <v>827.7</v>
      </c>
      <c r="E25" s="103">
        <v>377.1</v>
      </c>
      <c r="F25" s="103">
        <v>6387.4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>
        <f t="shared" si="0"/>
        <v>24718.299999999996</v>
      </c>
      <c r="X25" s="64">
        <f>IF(Паспорт!P26&gt;0,Паспорт!P26,X24)</f>
        <v>34.2756</v>
      </c>
      <c r="Y25" s="22"/>
      <c r="Z25" s="29"/>
    </row>
    <row r="26" spans="2:27" ht="15.75" customHeight="1">
      <c r="B26" s="60">
        <v>12</v>
      </c>
      <c r="C26" s="103">
        <v>19266.2</v>
      </c>
      <c r="D26" s="103">
        <v>806.7</v>
      </c>
      <c r="E26" s="103">
        <v>358.8</v>
      </c>
      <c r="F26" s="103">
        <v>6182.6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>
        <f t="shared" si="0"/>
        <v>26614.300000000003</v>
      </c>
      <c r="X26" s="64">
        <f>IF(Паспорт!P27&gt;0,Паспорт!P27,X25)</f>
        <v>34.2756</v>
      </c>
      <c r="Y26" s="22"/>
      <c r="Z26" s="102" t="s">
        <v>42</v>
      </c>
      <c r="AA26" s="102"/>
    </row>
    <row r="27" spans="2:27" ht="15.75">
      <c r="B27" s="60">
        <v>13</v>
      </c>
      <c r="C27" s="103">
        <v>17991</v>
      </c>
      <c r="D27" s="103">
        <v>783.2</v>
      </c>
      <c r="E27" s="103">
        <v>347</v>
      </c>
      <c r="F27" s="103">
        <v>5425.6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>
        <f t="shared" si="0"/>
        <v>24546.800000000003</v>
      </c>
      <c r="X27" s="64">
        <f>IF(Паспорт!P28&gt;0,Паспорт!P28,X26)</f>
        <v>34.2756</v>
      </c>
      <c r="Y27" s="22"/>
      <c r="Z27" s="102"/>
      <c r="AA27" s="102"/>
    </row>
    <row r="28" spans="2:27" ht="15.75">
      <c r="B28" s="60">
        <v>14</v>
      </c>
      <c r="C28" s="103">
        <v>18720.1</v>
      </c>
      <c r="D28" s="103">
        <v>776.7</v>
      </c>
      <c r="E28" s="103">
        <v>353.9</v>
      </c>
      <c r="F28" s="103">
        <v>6338.5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>
        <f t="shared" si="0"/>
        <v>26189.2</v>
      </c>
      <c r="X28" s="64">
        <f>IF(Паспорт!P29&gt;0,Паспорт!P29,X27)</f>
        <v>34.2756</v>
      </c>
      <c r="Y28" s="22"/>
      <c r="Z28" s="102"/>
      <c r="AA28" s="102"/>
    </row>
    <row r="29" spans="2:27" ht="15.75">
      <c r="B29" s="60">
        <v>15</v>
      </c>
      <c r="C29" s="103">
        <v>25781.6</v>
      </c>
      <c r="D29" s="103">
        <v>1262</v>
      </c>
      <c r="E29" s="103">
        <v>635</v>
      </c>
      <c r="F29" s="103">
        <v>9511.6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>
        <f t="shared" si="0"/>
        <v>37190.2</v>
      </c>
      <c r="X29" s="64">
        <f>IF(Паспорт!P30&gt;0,Паспорт!P30,X28)</f>
        <v>34.2756</v>
      </c>
      <c r="Y29" s="22"/>
      <c r="Z29" s="102"/>
      <c r="AA29" s="102"/>
    </row>
    <row r="30" spans="2:27" ht="15.75">
      <c r="B30" s="61">
        <v>16</v>
      </c>
      <c r="C30" s="103">
        <v>31668</v>
      </c>
      <c r="D30" s="103">
        <v>1586.1</v>
      </c>
      <c r="E30" s="103">
        <v>810.4</v>
      </c>
      <c r="F30" s="103">
        <v>11702.1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>
        <f t="shared" si="0"/>
        <v>45766.6</v>
      </c>
      <c r="X30" s="64">
        <f>IF(Паспорт!P31&gt;0,Паспорт!P31,X29)</f>
        <v>34.2756</v>
      </c>
      <c r="Y30" s="22"/>
      <c r="Z30" s="102"/>
      <c r="AA30" s="102"/>
    </row>
    <row r="31" spans="2:27" ht="15.75">
      <c r="B31" s="61">
        <v>17</v>
      </c>
      <c r="C31" s="103">
        <v>25271.6</v>
      </c>
      <c r="D31" s="103">
        <v>1131.2</v>
      </c>
      <c r="E31" s="103">
        <v>530.5</v>
      </c>
      <c r="F31" s="103">
        <v>9187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3">
        <f t="shared" si="0"/>
        <v>36120.3</v>
      </c>
      <c r="X31" s="64">
        <f>IF(Паспорт!P32&gt;0,Паспорт!P32,X30)</f>
        <v>34.2756</v>
      </c>
      <c r="Y31" s="22"/>
      <c r="Z31" s="102"/>
      <c r="AA31" s="102"/>
    </row>
    <row r="32" spans="2:26" ht="15.75">
      <c r="B32" s="61">
        <v>18</v>
      </c>
      <c r="C32" s="103">
        <v>19890.7</v>
      </c>
      <c r="D32" s="103">
        <v>792.9</v>
      </c>
      <c r="E32" s="103">
        <v>369.1</v>
      </c>
      <c r="F32" s="103">
        <v>5982.7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>
        <f t="shared" si="0"/>
        <v>27035.4</v>
      </c>
      <c r="X32" s="64">
        <f>IF(Паспорт!P33&gt;0,Паспорт!P33,X31)</f>
        <v>34.2756</v>
      </c>
      <c r="Y32" s="22"/>
      <c r="Z32" s="29"/>
    </row>
    <row r="33" spans="2:26" ht="15.75">
      <c r="B33" s="61">
        <v>19</v>
      </c>
      <c r="C33" s="103">
        <v>21175.4</v>
      </c>
      <c r="D33" s="103">
        <v>877.3</v>
      </c>
      <c r="E33" s="103">
        <v>412.9</v>
      </c>
      <c r="F33" s="103">
        <v>6836.2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>
        <f t="shared" si="0"/>
        <v>29301.800000000003</v>
      </c>
      <c r="X33" s="64">
        <f>IF(Паспорт!P34&gt;0,Паспорт!P34,X32)</f>
        <v>34.4954</v>
      </c>
      <c r="Y33" s="22"/>
      <c r="Z33" s="29"/>
    </row>
    <row r="34" spans="2:26" ht="15.75">
      <c r="B34" s="61">
        <v>20</v>
      </c>
      <c r="C34" s="103">
        <v>28310.3</v>
      </c>
      <c r="D34" s="103">
        <v>1224.7</v>
      </c>
      <c r="E34" s="103">
        <v>617.7</v>
      </c>
      <c r="F34" s="103">
        <v>9760.9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>
        <f t="shared" si="0"/>
        <v>39913.6</v>
      </c>
      <c r="X34" s="64">
        <f>IF(Паспорт!P35&gt;0,Паспорт!P35,X33)</f>
        <v>34.4954</v>
      </c>
      <c r="Y34" s="22"/>
      <c r="Z34" s="29"/>
    </row>
    <row r="35" spans="2:26" ht="15.75">
      <c r="B35" s="61">
        <v>21</v>
      </c>
      <c r="C35" s="103">
        <v>37983.6</v>
      </c>
      <c r="D35" s="103">
        <v>1681.8</v>
      </c>
      <c r="E35" s="103">
        <v>858.1</v>
      </c>
      <c r="F35" s="103">
        <v>14632.2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>
        <f t="shared" si="0"/>
        <v>55155.7</v>
      </c>
      <c r="X35" s="64">
        <f>IF(Паспорт!P36&gt;0,Паспорт!P36,X34)</f>
        <v>34.4954</v>
      </c>
      <c r="Y35" s="22"/>
      <c r="Z35" s="29"/>
    </row>
    <row r="36" spans="2:26" ht="15.75">
      <c r="B36" s="61">
        <v>22</v>
      </c>
      <c r="C36" s="103">
        <v>39873.6</v>
      </c>
      <c r="D36" s="103">
        <v>1688.3</v>
      </c>
      <c r="E36" s="103">
        <v>1001.2</v>
      </c>
      <c r="F36" s="103">
        <v>14713.1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>
        <f t="shared" si="0"/>
        <v>57276.2</v>
      </c>
      <c r="X36" s="64">
        <f>IF(Паспорт!P37&gt;0,Паспорт!P37,X35)</f>
        <v>34.4954</v>
      </c>
      <c r="Y36" s="22"/>
      <c r="Z36" s="29"/>
    </row>
    <row r="37" spans="2:26" ht="15.75">
      <c r="B37" s="61">
        <v>23</v>
      </c>
      <c r="C37" s="103">
        <v>32136.2</v>
      </c>
      <c r="D37" s="103">
        <v>1441.3</v>
      </c>
      <c r="E37" s="103">
        <v>732.3</v>
      </c>
      <c r="F37" s="103">
        <v>11315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>
        <f t="shared" si="0"/>
        <v>45624.8</v>
      </c>
      <c r="X37" s="64">
        <f>IF(Паспорт!P38&gt;0,Паспорт!P38,X36)</f>
        <v>34.4954</v>
      </c>
      <c r="Y37" s="22"/>
      <c r="Z37" s="29"/>
    </row>
    <row r="38" spans="2:26" ht="15.75">
      <c r="B38" s="61">
        <v>24</v>
      </c>
      <c r="C38" s="103">
        <v>30167.5</v>
      </c>
      <c r="D38" s="103">
        <v>1178</v>
      </c>
      <c r="E38" s="103">
        <v>537.2</v>
      </c>
      <c r="F38" s="103">
        <v>10323.9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>
        <f t="shared" si="0"/>
        <v>42206.6</v>
      </c>
      <c r="X38" s="64">
        <f>IF(Паспорт!P39&gt;0,Паспорт!P39,X37)</f>
        <v>34.4954</v>
      </c>
      <c r="Y38" s="22"/>
      <c r="Z38" s="29"/>
    </row>
    <row r="39" spans="2:26" ht="15.75">
      <c r="B39" s="61">
        <v>25</v>
      </c>
      <c r="C39" s="103">
        <v>27814.1</v>
      </c>
      <c r="D39" s="103">
        <v>1209.5</v>
      </c>
      <c r="E39" s="103">
        <v>609.8</v>
      </c>
      <c r="F39" s="103">
        <v>8954.4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>
        <f t="shared" si="0"/>
        <v>38587.799999999996</v>
      </c>
      <c r="X39" s="64">
        <f>IF(Паспорт!P40&gt;0,Паспорт!P40,X38)</f>
        <v>34.4954</v>
      </c>
      <c r="Y39" s="22"/>
      <c r="Z39" s="29"/>
    </row>
    <row r="40" spans="2:26" ht="15.75">
      <c r="B40" s="61">
        <v>26</v>
      </c>
      <c r="C40" s="103">
        <v>26829.7</v>
      </c>
      <c r="D40" s="103">
        <v>1132</v>
      </c>
      <c r="E40" s="103">
        <v>545.9</v>
      </c>
      <c r="F40" s="103">
        <v>9492.5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>
        <f t="shared" si="0"/>
        <v>38000.100000000006</v>
      </c>
      <c r="X40" s="64">
        <f>IF(Паспорт!P41&gt;0,Паспорт!P41,X39)</f>
        <v>34.4954</v>
      </c>
      <c r="Y40" s="22"/>
      <c r="Z40" s="29"/>
    </row>
    <row r="41" spans="2:26" ht="15.75">
      <c r="B41" s="61">
        <v>27</v>
      </c>
      <c r="C41" s="103">
        <v>28883.5</v>
      </c>
      <c r="D41" s="103">
        <v>1208.8</v>
      </c>
      <c r="E41" s="103">
        <v>704.4</v>
      </c>
      <c r="F41" s="103">
        <v>10595.5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>
        <f t="shared" si="0"/>
        <v>41392.2</v>
      </c>
      <c r="X41" s="64">
        <f>IF(Паспорт!P42&gt;0,Паспорт!P42,X40)</f>
        <v>34.6378</v>
      </c>
      <c r="Y41" s="22"/>
      <c r="Z41" s="29"/>
    </row>
    <row r="42" spans="2:26" ht="15.75">
      <c r="B42" s="61">
        <v>28</v>
      </c>
      <c r="C42" s="103">
        <v>24118.2</v>
      </c>
      <c r="D42" s="103">
        <v>1092.4</v>
      </c>
      <c r="E42" s="103">
        <v>564.8</v>
      </c>
      <c r="F42" s="103">
        <v>9495.1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>
        <f t="shared" si="0"/>
        <v>35270.5</v>
      </c>
      <c r="X42" s="64">
        <f>IF(Паспорт!P43&gt;0,Паспорт!P43,X41)</f>
        <v>34.6378</v>
      </c>
      <c r="Y42" s="22"/>
      <c r="Z42" s="29"/>
    </row>
    <row r="43" spans="2:26" ht="15.75" customHeight="1">
      <c r="B43" s="61">
        <v>29</v>
      </c>
      <c r="C43" s="103">
        <v>25897.8</v>
      </c>
      <c r="D43" s="103">
        <v>1128.9</v>
      </c>
      <c r="E43" s="103">
        <v>579.9</v>
      </c>
      <c r="F43" s="103">
        <v>9128.6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>
        <f t="shared" si="0"/>
        <v>36735.200000000004</v>
      </c>
      <c r="X43" s="64">
        <f>IF(Паспорт!P44&gt;0,Паспорт!P44,X42)</f>
        <v>34.6378</v>
      </c>
      <c r="Y43" s="22"/>
      <c r="Z43" s="29"/>
    </row>
    <row r="44" spans="2:26" ht="15.75" customHeight="1">
      <c r="B44" s="61">
        <v>30</v>
      </c>
      <c r="C44" s="103">
        <v>32537.5</v>
      </c>
      <c r="D44" s="103">
        <v>1409.8</v>
      </c>
      <c r="E44" s="103">
        <v>946</v>
      </c>
      <c r="F44" s="103">
        <v>11940.4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>
        <f t="shared" si="0"/>
        <v>46833.700000000004</v>
      </c>
      <c r="X44" s="64">
        <f>IF(Паспорт!P45&gt;0,Паспорт!P45,X43)</f>
        <v>34.6378</v>
      </c>
      <c r="Y44" s="22"/>
      <c r="Z44" s="29"/>
    </row>
    <row r="45" spans="2:26" ht="15.75" customHeight="1">
      <c r="B45" s="61">
        <v>31</v>
      </c>
      <c r="C45" s="62">
        <v>0</v>
      </c>
      <c r="D45" s="62">
        <v>0</v>
      </c>
      <c r="E45" s="62">
        <v>0</v>
      </c>
      <c r="F45" s="62"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>
        <f t="shared" si="0"/>
        <v>0</v>
      </c>
      <c r="X45" s="64">
        <f>IF(Паспорт!P46&gt;0,Паспорт!P46,X44)</f>
        <v>34.6378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989242.1999999998</v>
      </c>
      <c r="D46" s="65">
        <f t="shared" si="1"/>
        <v>43670.10000000001</v>
      </c>
      <c r="E46" s="65">
        <f t="shared" si="1"/>
        <v>22155.100000000002</v>
      </c>
      <c r="F46" s="65">
        <f t="shared" si="1"/>
        <v>363664.5</v>
      </c>
      <c r="G46" s="65">
        <f t="shared" si="1"/>
        <v>0</v>
      </c>
      <c r="H46" s="65">
        <f t="shared" si="1"/>
        <v>0</v>
      </c>
      <c r="I46" s="65">
        <f t="shared" si="1"/>
        <v>0</v>
      </c>
      <c r="J46" s="65">
        <f t="shared" si="1"/>
        <v>0</v>
      </c>
      <c r="K46" s="65">
        <f t="shared" si="1"/>
        <v>0</v>
      </c>
      <c r="L46" s="65">
        <f t="shared" si="1"/>
        <v>0</v>
      </c>
      <c r="M46" s="65">
        <f t="shared" si="1"/>
        <v>0</v>
      </c>
      <c r="N46" s="65">
        <f t="shared" si="1"/>
        <v>0</v>
      </c>
      <c r="O46" s="65">
        <f t="shared" si="1"/>
        <v>0</v>
      </c>
      <c r="P46" s="65">
        <f t="shared" si="1"/>
        <v>0</v>
      </c>
      <c r="Q46" s="65">
        <f t="shared" si="1"/>
        <v>0</v>
      </c>
      <c r="R46" s="65">
        <f t="shared" si="1"/>
        <v>0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1418731.9000000004</v>
      </c>
      <c r="X46" s="67">
        <f>SUMPRODUCT(X15:X45,W15:W45)/SUM(W15:W45)</f>
        <v>34.40793222208507</v>
      </c>
      <c r="Y46" s="27"/>
      <c r="Z46" s="102" t="s">
        <v>42</v>
      </c>
      <c r="AA46" s="102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70">
        <v>42494</v>
      </c>
      <c r="X50" s="71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7"/>
      <c r="V52" s="47"/>
      <c r="W52" s="70">
        <v>42494</v>
      </c>
      <c r="X52" s="71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4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Щербак Сергей Александрович</cp:lastModifiedBy>
  <cp:lastPrinted>2016-05-10T08:19:57Z</cp:lastPrinted>
  <dcterms:created xsi:type="dcterms:W3CDTF">2010-01-29T08:37:16Z</dcterms:created>
  <dcterms:modified xsi:type="dcterms:W3CDTF">2016-05-10T08:47:07Z</dcterms:modified>
  <cp:category/>
  <cp:version/>
  <cp:contentType/>
  <cp:contentStatus/>
</cp:coreProperties>
</file>