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<sst xmlns="http://schemas.openxmlformats.org/spreadsheetml/2006/main" count="83" uniqueCount="62">
  <si>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</si>
  <si>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</si>
  <si>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</si>
  <si>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</si>
  <si>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</si>
  <si>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</si>
  <si>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</si>
  <si>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</si>
  <si>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</si>
  <si>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</si>
  <si>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</si>
  <si>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</si>
  <si>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</si>
  <si>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</si>
  <si>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</si>
  <si>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</si>
  <si>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</si>
  <si>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</si>
  <si>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</si>
  <si>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</si>
  <si>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</si>
  <si>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</si>
  <si>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</si>
  <si>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</si>
  <si>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</si>
  <si>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</si>
  <si>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</si>
  <si>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</si>
  <si>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</si>
  <si>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</si>
  <si>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</si>
  <si>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</si>
  <si>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</si>
  <si>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</si>
  <si>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</si>
  <si>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</si>
  <si>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</si>
  <si>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</si>
  <si>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</si>
  <si>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</si>
  <si>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</si>
  <si>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</si>
  <si>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</si>
  <si>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</si>
  <si>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</si>
  <si>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</si>
  <si>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</si>
  <si>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</si>
  <si>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</si>
  <si>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</si>
  <si>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</si>
  <si>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</si>
  <si>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</si>
  <si>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</si>
  <si>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</si>
  <si>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</si>
  <si>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ГРС-2 м.Харків</t>
  </si>
  <si>
    <t>з газопроводу  ШБКБ    за період з 01.04.2016 по 30.04.2016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</si>
  <si>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</si>
  <si>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>переданого Харківським ЛВУМГ  та прийнятого ПАТ "Харківгаз" , ПАТ "Харківміськгаз" по  ГРС-2 м.Харків,</t>
    </r>
    <r>
      <rPr>
        <sz val="11"/>
        <rFont val="Arial"/>
        <family val="2"/>
      </rPr>
      <t xml:space="preserve"> ГРС-2 м.Харків</t>
    </r>
  </si>
  <si>
    <t>ГРС-2 м.Харків місто</t>
  </si>
  <si>
    <t>ГРС-2 м.Харків с.Берізка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</si>
</sst>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tabSelected="1" view="pageBreakPreview" zoomScale="90" zoomScaleSheetLayoutView="90" zoomScalePageLayoutView="0" workbookViewId="0" topLeftCell="A4">
      <selection activeCell="L4" sqref="L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7"/>
      <c r="AA6" s="38"/>
    </row>
    <row r="7" spans="2:27" ht="18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35"/>
      <c r="AA7" s="35"/>
    </row>
    <row r="8" spans="2:27" ht="18" customHeight="1">
      <c r="B8" s="80" t="s">
        <v>56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5"/>
      <c r="AA8" s="35"/>
    </row>
    <row r="9" spans="2:27" ht="18" customHeight="1">
      <c r="B9" s="82" t="s">
        <v>57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2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84" t="s">
        <v>22</v>
      </c>
      <c r="V12" s="72" t="s">
        <v>23</v>
      </c>
      <c r="W12" s="72" t="s">
        <v>34</v>
      </c>
      <c r="X12" s="72" t="s">
        <v>25</v>
      </c>
      <c r="Y12" s="72" t="s">
        <v>24</v>
      </c>
      <c r="Z12" s="3"/>
      <c r="AB12" s="6"/>
      <c r="AC12"/>
    </row>
    <row r="13" spans="2:29" ht="48.75" customHeight="1">
      <c r="B13" s="73"/>
      <c r="C13" s="93" t="s">
        <v>2</v>
      </c>
      <c r="D13" s="75" t="s">
        <v>3</v>
      </c>
      <c r="E13" s="75" t="s">
        <v>4</v>
      </c>
      <c r="F13" s="75" t="s">
        <v>5</v>
      </c>
      <c r="G13" s="75" t="s">
        <v>8</v>
      </c>
      <c r="H13" s="75" t="s">
        <v>9</v>
      </c>
      <c r="I13" s="75" t="s">
        <v>10</v>
      </c>
      <c r="J13" s="75" t="s">
        <v>11</v>
      </c>
      <c r="K13" s="75" t="s">
        <v>12</v>
      </c>
      <c r="L13" s="75" t="s">
        <v>13</v>
      </c>
      <c r="M13" s="72" t="s">
        <v>14</v>
      </c>
      <c r="N13" s="72" t="s">
        <v>15</v>
      </c>
      <c r="O13" s="72" t="s">
        <v>7</v>
      </c>
      <c r="P13" s="72" t="s">
        <v>19</v>
      </c>
      <c r="Q13" s="72" t="s">
        <v>32</v>
      </c>
      <c r="R13" s="72" t="s">
        <v>20</v>
      </c>
      <c r="S13" s="72" t="s">
        <v>33</v>
      </c>
      <c r="T13" s="72" t="s">
        <v>21</v>
      </c>
      <c r="U13" s="85"/>
      <c r="V13" s="73"/>
      <c r="W13" s="73"/>
      <c r="X13" s="73"/>
      <c r="Y13" s="73"/>
      <c r="Z13" s="3"/>
      <c r="AB13" s="6"/>
      <c r="AC13"/>
    </row>
    <row r="14" spans="2:29" ht="15.75" customHeight="1">
      <c r="B14" s="73"/>
      <c r="C14" s="93"/>
      <c r="D14" s="75"/>
      <c r="E14" s="75"/>
      <c r="F14" s="75"/>
      <c r="G14" s="75"/>
      <c r="H14" s="75"/>
      <c r="I14" s="75"/>
      <c r="J14" s="75"/>
      <c r="K14" s="75"/>
      <c r="L14" s="75"/>
      <c r="M14" s="73"/>
      <c r="N14" s="73"/>
      <c r="O14" s="73"/>
      <c r="P14" s="73"/>
      <c r="Q14" s="73"/>
      <c r="R14" s="73"/>
      <c r="S14" s="73"/>
      <c r="T14" s="73"/>
      <c r="U14" s="85"/>
      <c r="V14" s="73"/>
      <c r="W14" s="73"/>
      <c r="X14" s="73"/>
      <c r="Y14" s="73"/>
      <c r="Z14" s="3"/>
      <c r="AB14" s="6"/>
      <c r="AC14"/>
    </row>
    <row r="15" spans="2:29" ht="30" customHeight="1">
      <c r="B15" s="74"/>
      <c r="C15" s="93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6"/>
      <c r="O15" s="76"/>
      <c r="P15" s="76"/>
      <c r="Q15" s="76"/>
      <c r="R15" s="76"/>
      <c r="S15" s="76"/>
      <c r="T15" s="76"/>
      <c r="U15" s="86"/>
      <c r="V15" s="76"/>
      <c r="W15" s="76"/>
      <c r="X15" s="76"/>
      <c r="Y15" s="76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>
        <v>90.1774</v>
      </c>
      <c r="D19" s="52">
        <v>5.1466</v>
      </c>
      <c r="E19" s="52">
        <v>1.2054</v>
      </c>
      <c r="F19" s="52">
        <v>0.1063</v>
      </c>
      <c r="G19" s="52">
        <v>0.1816</v>
      </c>
      <c r="H19" s="52">
        <v>0.0026</v>
      </c>
      <c r="I19" s="52">
        <v>0.044</v>
      </c>
      <c r="J19" s="52">
        <v>0.0365</v>
      </c>
      <c r="K19" s="52">
        <v>0.0622</v>
      </c>
      <c r="L19" s="52">
        <v>0.0159</v>
      </c>
      <c r="M19" s="52">
        <v>2.1417</v>
      </c>
      <c r="N19" s="52">
        <v>0.8798</v>
      </c>
      <c r="O19" s="52">
        <v>0.7424</v>
      </c>
      <c r="P19" s="53">
        <v>34.78</v>
      </c>
      <c r="Q19" s="54">
        <v>8307</v>
      </c>
      <c r="R19" s="53">
        <v>38.52</v>
      </c>
      <c r="S19" s="54">
        <v>9200</v>
      </c>
      <c r="T19" s="53">
        <v>49.06</v>
      </c>
      <c r="U19" s="55"/>
      <c r="V19" s="55"/>
      <c r="W19" s="52"/>
      <c r="X19" s="59"/>
      <c r="Y19" s="59"/>
      <c r="AA19" s="4">
        <f t="shared" si="0"/>
        <v>100.00000000000003</v>
      </c>
      <c r="AB19" s="30" t="str">
        <f aca="true" t="shared" si="1" ref="AB19:AB46">IF(AA19=100,"ОК"," ")</f>
        <v>ОК</v>
      </c>
      <c r="AC19"/>
    </row>
    <row r="20" spans="2:29" ht="12.75">
      <c r="B20" s="15">
        <v>5</v>
      </c>
      <c r="C20" s="51">
        <v>89.4685</v>
      </c>
      <c r="D20" s="52">
        <v>5.6791</v>
      </c>
      <c r="E20" s="52">
        <v>1.5822</v>
      </c>
      <c r="F20" s="52">
        <v>0.13</v>
      </c>
      <c r="G20" s="52">
        <v>0.2031</v>
      </c>
      <c r="H20" s="52">
        <v>0.0018</v>
      </c>
      <c r="I20" s="52">
        <v>0.0342</v>
      </c>
      <c r="J20" s="52">
        <v>0.027</v>
      </c>
      <c r="K20" s="52">
        <v>0.0375</v>
      </c>
      <c r="L20" s="52">
        <v>0.0149</v>
      </c>
      <c r="M20" s="52">
        <v>2.017</v>
      </c>
      <c r="N20" s="52">
        <v>0.8048</v>
      </c>
      <c r="O20" s="52">
        <v>0.7481</v>
      </c>
      <c r="P20" s="53">
        <v>35.16</v>
      </c>
      <c r="Q20" s="54">
        <v>8399</v>
      </c>
      <c r="R20" s="53">
        <v>38.93</v>
      </c>
      <c r="S20" s="54">
        <v>9299</v>
      </c>
      <c r="T20" s="53">
        <v>49.4</v>
      </c>
      <c r="U20" s="55"/>
      <c r="V20" s="55"/>
      <c r="W20" s="52"/>
      <c r="X20" s="59"/>
      <c r="Y20" s="59"/>
      <c r="AA20" s="4">
        <f t="shared" si="0"/>
        <v>100.0001</v>
      </c>
      <c r="AB20" s="30" t="str">
        <f t="shared" si="1"/>
        <v> </v>
      </c>
      <c r="AC20"/>
    </row>
    <row r="21" spans="2:29" ht="12.75">
      <c r="B21" s="15">
        <v>6</v>
      </c>
      <c r="C21" s="51">
        <v>89.5279</v>
      </c>
      <c r="D21" s="52">
        <v>5.6417</v>
      </c>
      <c r="E21" s="52">
        <v>1.5724</v>
      </c>
      <c r="F21" s="52">
        <v>0.1277</v>
      </c>
      <c r="G21" s="52">
        <v>0.2011</v>
      </c>
      <c r="H21" s="52">
        <v>0.0018</v>
      </c>
      <c r="I21" s="52">
        <v>0.0347</v>
      </c>
      <c r="J21" s="52">
        <v>0.0277</v>
      </c>
      <c r="K21" s="52">
        <v>0.0372</v>
      </c>
      <c r="L21" s="52">
        <v>0.009</v>
      </c>
      <c r="M21" s="52">
        <v>2.0207</v>
      </c>
      <c r="N21" s="52">
        <v>0.798</v>
      </c>
      <c r="O21" s="52">
        <v>0.7476</v>
      </c>
      <c r="P21" s="53">
        <v>35.15</v>
      </c>
      <c r="Q21" s="54">
        <v>8395</v>
      </c>
      <c r="R21" s="53">
        <v>38.92</v>
      </c>
      <c r="S21" s="54">
        <v>9296</v>
      </c>
      <c r="T21" s="53">
        <v>49.4</v>
      </c>
      <c r="U21" s="55"/>
      <c r="V21" s="55"/>
      <c r="W21" s="52"/>
      <c r="X21" s="59"/>
      <c r="Y21" s="59"/>
      <c r="AA21" s="4">
        <f t="shared" si="0"/>
        <v>99.99990000000001</v>
      </c>
      <c r="AB21" s="30" t="str">
        <f t="shared" si="1"/>
        <v> </v>
      </c>
      <c r="AC21"/>
    </row>
    <row r="22" spans="2:29" ht="12.75">
      <c r="B22" s="15">
        <v>7</v>
      </c>
      <c r="C22" s="51">
        <v>89.4803</v>
      </c>
      <c r="D22" s="52">
        <v>5.6556</v>
      </c>
      <c r="E22" s="52">
        <v>1.5757</v>
      </c>
      <c r="F22" s="52">
        <v>0.1342</v>
      </c>
      <c r="G22" s="52">
        <v>0.2162</v>
      </c>
      <c r="H22" s="52">
        <v>0.002</v>
      </c>
      <c r="I22" s="52">
        <v>0.0401</v>
      </c>
      <c r="J22" s="52">
        <v>0.032</v>
      </c>
      <c r="K22" s="52">
        <v>0.051</v>
      </c>
      <c r="L22" s="52">
        <v>0.0102</v>
      </c>
      <c r="M22" s="52">
        <v>2.0051</v>
      </c>
      <c r="N22" s="52">
        <v>0.7976</v>
      </c>
      <c r="O22" s="52">
        <v>0.7487</v>
      </c>
      <c r="P22" s="53">
        <v>35.2</v>
      </c>
      <c r="Q22" s="54">
        <v>8409</v>
      </c>
      <c r="R22" s="53">
        <v>38.98</v>
      </c>
      <c r="S22" s="54">
        <v>9310</v>
      </c>
      <c r="T22" s="53">
        <v>49.44</v>
      </c>
      <c r="U22" s="55">
        <v>-8.5</v>
      </c>
      <c r="V22" s="55">
        <v>-5.3</v>
      </c>
      <c r="W22" s="52" t="s">
        <v>35</v>
      </c>
      <c r="X22" s="59" t="s">
        <v>55</v>
      </c>
      <c r="Y22" s="59">
        <v>0.0012</v>
      </c>
      <c r="AA22" s="4">
        <f t="shared" si="0"/>
        <v>99.99999999999999</v>
      </c>
      <c r="AB22" s="30" t="str">
        <f t="shared" si="1"/>
        <v>ОК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9"/>
      <c r="Y34" s="5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>
        <v>88.1788</v>
      </c>
      <c r="D35" s="52">
        <v>3.8217</v>
      </c>
      <c r="E35" s="52">
        <v>1.1992</v>
      </c>
      <c r="F35" s="52">
        <v>0.1544</v>
      </c>
      <c r="G35" s="52">
        <v>0.2747</v>
      </c>
      <c r="H35" s="52">
        <v>0.0035</v>
      </c>
      <c r="I35" s="52">
        <v>0.0839</v>
      </c>
      <c r="J35" s="52">
        <v>0.0761</v>
      </c>
      <c r="K35" s="52">
        <v>0.1514</v>
      </c>
      <c r="L35" s="52">
        <v>0.0639</v>
      </c>
      <c r="M35" s="52">
        <v>3.9021</v>
      </c>
      <c r="N35" s="52">
        <v>2.0904</v>
      </c>
      <c r="O35" s="52">
        <v>0.7648</v>
      </c>
      <c r="P35" s="53">
        <v>33.73</v>
      </c>
      <c r="Q35" s="54">
        <v>8055</v>
      </c>
      <c r="R35" s="53">
        <v>37.35</v>
      </c>
      <c r="S35" s="54">
        <v>8921</v>
      </c>
      <c r="T35" s="53">
        <v>46.88</v>
      </c>
      <c r="U35" s="55">
        <v>4.5</v>
      </c>
      <c r="V35" s="55">
        <v>2.5</v>
      </c>
      <c r="W35" s="52"/>
      <c r="X35" s="59"/>
      <c r="Y35" s="59"/>
      <c r="AA35" s="4">
        <f t="shared" si="0"/>
        <v>100.00009999999999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>
        <v>88.7907</v>
      </c>
      <c r="D41" s="52">
        <v>4.2598</v>
      </c>
      <c r="E41" s="52">
        <v>1.3238</v>
      </c>
      <c r="F41" s="52">
        <v>0.143</v>
      </c>
      <c r="G41" s="52">
        <v>0.2692</v>
      </c>
      <c r="H41" s="52">
        <v>0.0034</v>
      </c>
      <c r="I41" s="52">
        <v>0.0693</v>
      </c>
      <c r="J41" s="52">
        <v>0.0611</v>
      </c>
      <c r="K41" s="52">
        <v>0.1263</v>
      </c>
      <c r="L41" s="52">
        <v>0.0908</v>
      </c>
      <c r="M41" s="52">
        <v>3.3134</v>
      </c>
      <c r="N41" s="52">
        <v>1.5492</v>
      </c>
      <c r="O41" s="52">
        <v>0.758</v>
      </c>
      <c r="P41" s="53">
        <v>34.2</v>
      </c>
      <c r="Q41" s="54">
        <v>8168</v>
      </c>
      <c r="R41" s="53">
        <v>37.87</v>
      </c>
      <c r="S41" s="54">
        <v>9046</v>
      </c>
      <c r="T41" s="53">
        <v>47.74</v>
      </c>
      <c r="U41" s="55">
        <v>2.1</v>
      </c>
      <c r="V41" s="55">
        <v>-0.4</v>
      </c>
      <c r="W41" s="52" t="s">
        <v>35</v>
      </c>
      <c r="X41" s="59" t="s">
        <v>55</v>
      </c>
      <c r="Y41" s="59">
        <v>0.0014</v>
      </c>
      <c r="AA41" s="4">
        <f t="shared" si="0"/>
        <v>100</v>
      </c>
      <c r="AB41" s="30" t="str">
        <f t="shared" si="1"/>
        <v>ОК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>
        <v>89.2232</v>
      </c>
      <c r="D43" s="52">
        <v>4.1214</v>
      </c>
      <c r="E43" s="52">
        <v>1.2763</v>
      </c>
      <c r="F43" s="52">
        <v>0.1438</v>
      </c>
      <c r="G43" s="52">
        <v>0.2671</v>
      </c>
      <c r="H43" s="52">
        <v>0.0042</v>
      </c>
      <c r="I43" s="52">
        <v>0.0712</v>
      </c>
      <c r="J43" s="52">
        <v>0.063</v>
      </c>
      <c r="K43" s="52">
        <v>0.1351</v>
      </c>
      <c r="L43" s="52">
        <v>0.0859</v>
      </c>
      <c r="M43" s="52">
        <v>3.0922</v>
      </c>
      <c r="N43" s="52">
        <v>1.5167</v>
      </c>
      <c r="O43" s="52">
        <v>0.7555</v>
      </c>
      <c r="P43" s="53">
        <v>34.24</v>
      </c>
      <c r="Q43" s="54">
        <v>8178</v>
      </c>
      <c r="R43" s="53">
        <v>37.92</v>
      </c>
      <c r="S43" s="54">
        <v>9057</v>
      </c>
      <c r="T43" s="53">
        <v>47.88</v>
      </c>
      <c r="U43" s="55"/>
      <c r="V43" s="55"/>
      <c r="W43" s="52"/>
      <c r="X43" s="59"/>
      <c r="Y43" s="59"/>
      <c r="AA43" s="4">
        <f t="shared" si="0"/>
        <v>100.0001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7">
        <v>42494</v>
      </c>
      <c r="X50" s="88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7">
        <v>42494</v>
      </c>
      <c r="X52" s="88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Y12:Y15"/>
    <mergeCell ref="U12:U15"/>
    <mergeCell ref="D13:D15"/>
    <mergeCell ref="G13:G15"/>
    <mergeCell ref="L13:L15"/>
    <mergeCell ref="P13:P15"/>
    <mergeCell ref="S13:S15"/>
    <mergeCell ref="N13:N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view="pageBreakPreview" zoomScale="80" zoomScaleSheetLayoutView="80" workbookViewId="0" topLeftCell="A1">
      <selection activeCell="F20" sqref="F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9"/>
    </row>
    <row r="6" spans="2:25" ht="18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18" customHeight="1">
      <c r="B7" s="80" t="s">
        <v>59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57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2:25" ht="24" customHeight="1">
      <c r="B10" s="68" t="s">
        <v>58</v>
      </c>
      <c r="C10" s="6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2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3" t="s">
        <v>41</v>
      </c>
      <c r="X11" s="96" t="s">
        <v>43</v>
      </c>
      <c r="Y11" s="21"/>
      <c r="Z11"/>
    </row>
    <row r="12" spans="2:26" ht="48.75" customHeight="1">
      <c r="B12" s="73"/>
      <c r="C12" s="99" t="s">
        <v>60</v>
      </c>
      <c r="D12" s="99" t="s">
        <v>61</v>
      </c>
      <c r="E12" s="99"/>
      <c r="F12" s="75"/>
      <c r="G12" s="75"/>
      <c r="H12" s="75"/>
      <c r="I12" s="75"/>
      <c r="J12" s="75"/>
      <c r="K12" s="75"/>
      <c r="L12" s="75"/>
      <c r="M12" s="72"/>
      <c r="N12" s="72"/>
      <c r="O12" s="72"/>
      <c r="P12" s="72"/>
      <c r="Q12" s="72"/>
      <c r="R12" s="72"/>
      <c r="S12" s="72"/>
      <c r="T12" s="72"/>
      <c r="U12" s="72"/>
      <c r="V12" s="100"/>
      <c r="W12" s="103"/>
      <c r="X12" s="97"/>
      <c r="Y12" s="21"/>
      <c r="Z12"/>
    </row>
    <row r="13" spans="2:26" ht="15.75" customHeight="1">
      <c r="B13" s="73"/>
      <c r="C13" s="99"/>
      <c r="D13" s="99"/>
      <c r="E13" s="99"/>
      <c r="F13" s="75"/>
      <c r="G13" s="75"/>
      <c r="H13" s="75"/>
      <c r="I13" s="75"/>
      <c r="J13" s="75"/>
      <c r="K13" s="75"/>
      <c r="L13" s="75"/>
      <c r="M13" s="73"/>
      <c r="N13" s="73"/>
      <c r="O13" s="73"/>
      <c r="P13" s="73"/>
      <c r="Q13" s="73"/>
      <c r="R13" s="73"/>
      <c r="S13" s="73"/>
      <c r="T13" s="73"/>
      <c r="U13" s="73"/>
      <c r="V13" s="101"/>
      <c r="W13" s="103"/>
      <c r="X13" s="97"/>
      <c r="Y13" s="21"/>
      <c r="Z13"/>
    </row>
    <row r="14" spans="2:26" ht="30" customHeight="1">
      <c r="B14" s="74"/>
      <c r="C14" s="99"/>
      <c r="D14" s="99"/>
      <c r="E14" s="99"/>
      <c r="F14" s="75"/>
      <c r="G14" s="75"/>
      <c r="H14" s="75"/>
      <c r="I14" s="75"/>
      <c r="J14" s="75"/>
      <c r="K14" s="75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102"/>
      <c r="W14" s="103"/>
      <c r="X14" s="98"/>
      <c r="Y14" s="21"/>
      <c r="Z14"/>
    </row>
    <row r="15" spans="2:27" ht="15.75" customHeight="1">
      <c r="B15" s="60">
        <v>1</v>
      </c>
      <c r="C15" s="104">
        <v>986143.75</v>
      </c>
      <c r="D15" s="104">
        <v>530.77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986674.52</v>
      </c>
      <c r="X15" s="64">
        <v>35.01</v>
      </c>
      <c r="Y15" s="22"/>
      <c r="Z15" s="94" t="s">
        <v>44</v>
      </c>
      <c r="AA15" s="94"/>
    </row>
    <row r="16" spans="2:27" ht="15.75">
      <c r="B16" s="60">
        <v>2</v>
      </c>
      <c r="C16" s="104">
        <v>1120266.13</v>
      </c>
      <c r="D16" s="104">
        <v>595.35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1120861.48</v>
      </c>
      <c r="X16" s="64">
        <f>IF(Паспорт!P17&gt;0,Паспорт!P17,X15)</f>
        <v>35.01</v>
      </c>
      <c r="Y16" s="22"/>
      <c r="Z16" s="94"/>
      <c r="AA16" s="94"/>
    </row>
    <row r="17" spans="2:27" ht="15.75">
      <c r="B17" s="60">
        <v>3</v>
      </c>
      <c r="C17" s="104">
        <v>1036444.56</v>
      </c>
      <c r="D17" s="104">
        <v>593.91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1037038.4700000001</v>
      </c>
      <c r="X17" s="64">
        <f>IF(Паспорт!P18&gt;0,Паспорт!P18,X16)</f>
        <v>35.01</v>
      </c>
      <c r="Y17" s="22"/>
      <c r="Z17" s="94"/>
      <c r="AA17" s="94"/>
    </row>
    <row r="18" spans="2:27" ht="15.75">
      <c r="B18" s="60">
        <v>4</v>
      </c>
      <c r="C18" s="104">
        <v>891813.63</v>
      </c>
      <c r="D18" s="104">
        <v>489.23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892302.86</v>
      </c>
      <c r="X18" s="64">
        <f>IF(Паспорт!P19&gt;0,Паспорт!P19,X17)</f>
        <v>34.78</v>
      </c>
      <c r="Y18" s="22"/>
      <c r="Z18" s="94"/>
      <c r="AA18" s="94"/>
    </row>
    <row r="19" spans="2:27" ht="15.75">
      <c r="B19" s="60">
        <v>5</v>
      </c>
      <c r="C19" s="104">
        <v>391886.75</v>
      </c>
      <c r="D19" s="104">
        <v>401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392287.75</v>
      </c>
      <c r="X19" s="64">
        <f>IF(Паспорт!P20&gt;0,Паспорт!P20,X18)</f>
        <v>35.16</v>
      </c>
      <c r="Y19" s="22"/>
      <c r="Z19" s="94"/>
      <c r="AA19" s="94"/>
    </row>
    <row r="20" spans="2:27" ht="15.75" customHeight="1">
      <c r="B20" s="60">
        <v>6</v>
      </c>
      <c r="C20" s="104">
        <v>499009.53</v>
      </c>
      <c r="D20" s="104">
        <v>323.2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499332.73000000004</v>
      </c>
      <c r="X20" s="64">
        <f>IF(Паспорт!P21&gt;0,Паспорт!P21,X19)</f>
        <v>35.15</v>
      </c>
      <c r="Y20" s="22"/>
      <c r="Z20" s="94"/>
      <c r="AA20" s="94"/>
    </row>
    <row r="21" spans="2:27" ht="15.75">
      <c r="B21" s="60">
        <v>7</v>
      </c>
      <c r="C21" s="104">
        <v>235366.73</v>
      </c>
      <c r="D21" s="104">
        <v>211.27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235578</v>
      </c>
      <c r="X21" s="64">
        <f>IF(Паспорт!P22&gt;0,Паспорт!P22,X20)</f>
        <v>35.2</v>
      </c>
      <c r="Y21" s="22"/>
      <c r="Z21" s="94"/>
      <c r="AA21" s="94"/>
    </row>
    <row r="22" spans="2:27" ht="15.75">
      <c r="B22" s="60">
        <v>8</v>
      </c>
      <c r="C22" s="104">
        <v>0</v>
      </c>
      <c r="D22" s="104">
        <v>61.8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61.8</v>
      </c>
      <c r="X22" s="64">
        <f>IF(Паспорт!P23&gt;0,Паспорт!P23,X21)</f>
        <v>35.2</v>
      </c>
      <c r="Y22" s="22"/>
      <c r="Z22" s="94"/>
      <c r="AA22" s="94"/>
    </row>
    <row r="23" spans="2:27" ht="15" customHeight="1">
      <c r="B23" s="60">
        <v>9</v>
      </c>
      <c r="C23" s="104">
        <v>0</v>
      </c>
      <c r="D23" s="104">
        <v>23.39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23.39</v>
      </c>
      <c r="X23" s="64">
        <f>IF(Паспорт!P24&gt;0,Паспорт!P24,X22)</f>
        <v>35.2</v>
      </c>
      <c r="Y23" s="22"/>
      <c r="Z23" s="94"/>
      <c r="AA23" s="94"/>
    </row>
    <row r="24" spans="2:26" ht="15.75">
      <c r="B24" s="60">
        <v>10</v>
      </c>
      <c r="C24" s="104">
        <v>0</v>
      </c>
      <c r="D24" s="104">
        <v>23.38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23.38</v>
      </c>
      <c r="X24" s="64">
        <f>IF(Паспорт!P25&gt;0,Паспорт!P25,X23)</f>
        <v>35.2</v>
      </c>
      <c r="Y24" s="22"/>
      <c r="Z24" s="29"/>
    </row>
    <row r="25" spans="2:26" ht="15.75">
      <c r="B25" s="60">
        <v>11</v>
      </c>
      <c r="C25" s="104">
        <v>0</v>
      </c>
      <c r="D25" s="104">
        <v>11.27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11.27</v>
      </c>
      <c r="X25" s="64">
        <f>IF(Паспорт!P26&gt;0,Паспорт!P26,X24)</f>
        <v>35.2</v>
      </c>
      <c r="Y25" s="22"/>
      <c r="Z25" s="29"/>
    </row>
    <row r="26" spans="2:27" ht="15.75" customHeight="1">
      <c r="B26" s="60">
        <v>12</v>
      </c>
      <c r="C26" s="104">
        <v>0</v>
      </c>
      <c r="D26" s="104">
        <v>37.12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37.12</v>
      </c>
      <c r="X26" s="64">
        <f>IF(Паспорт!P27&gt;0,Паспорт!P27,X25)</f>
        <v>35.2</v>
      </c>
      <c r="Y26" s="22"/>
      <c r="Z26" s="95" t="s">
        <v>42</v>
      </c>
      <c r="AA26" s="95"/>
    </row>
    <row r="27" spans="2:27" ht="15.75">
      <c r="B27" s="60">
        <v>13</v>
      </c>
      <c r="C27" s="104">
        <v>0</v>
      </c>
      <c r="D27" s="104">
        <v>6.6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6.6</v>
      </c>
      <c r="X27" s="64">
        <f>IF(Паспорт!P28&gt;0,Паспорт!P28,X26)</f>
        <v>35.2</v>
      </c>
      <c r="Y27" s="22"/>
      <c r="Z27" s="95"/>
      <c r="AA27" s="95"/>
    </row>
    <row r="28" spans="2:27" ht="15.75">
      <c r="B28" s="60">
        <v>14</v>
      </c>
      <c r="C28" s="104">
        <v>0</v>
      </c>
      <c r="D28" s="104">
        <v>91.24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91.24</v>
      </c>
      <c r="X28" s="64">
        <f>IF(Паспорт!P29&gt;0,Паспорт!P29,X27)</f>
        <v>35.2</v>
      </c>
      <c r="Y28" s="22"/>
      <c r="Z28" s="95"/>
      <c r="AA28" s="95"/>
    </row>
    <row r="29" spans="2:27" ht="15.75">
      <c r="B29" s="60">
        <v>15</v>
      </c>
      <c r="C29" s="104">
        <v>0</v>
      </c>
      <c r="D29" s="104">
        <v>133.3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133.3</v>
      </c>
      <c r="X29" s="64">
        <f>IF(Паспорт!P30&gt;0,Паспорт!P30,X28)</f>
        <v>35.2</v>
      </c>
      <c r="Y29" s="22"/>
      <c r="Z29" s="95"/>
      <c r="AA29" s="95"/>
    </row>
    <row r="30" spans="2:27" ht="15.75">
      <c r="B30" s="61">
        <v>16</v>
      </c>
      <c r="C30" s="104">
        <v>0</v>
      </c>
      <c r="D30" s="104">
        <v>167.7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167.7</v>
      </c>
      <c r="X30" s="64">
        <f>IF(Паспорт!P31&gt;0,Паспорт!P31,X29)</f>
        <v>35.2</v>
      </c>
      <c r="Y30" s="22"/>
      <c r="Z30" s="95"/>
      <c r="AA30" s="95"/>
    </row>
    <row r="31" spans="2:27" ht="15.75">
      <c r="B31" s="61">
        <v>17</v>
      </c>
      <c r="C31" s="104">
        <v>0</v>
      </c>
      <c r="D31" s="104">
        <v>141.21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141.21</v>
      </c>
      <c r="X31" s="64">
        <f>IF(Паспорт!P32&gt;0,Паспорт!P32,X30)</f>
        <v>35.2</v>
      </c>
      <c r="Y31" s="22"/>
      <c r="Z31" s="95"/>
      <c r="AA31" s="95"/>
    </row>
    <row r="32" spans="2:26" ht="15.75">
      <c r="B32" s="61">
        <v>18</v>
      </c>
      <c r="C32" s="104">
        <v>0</v>
      </c>
      <c r="D32" s="104">
        <v>100.81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100.81</v>
      </c>
      <c r="X32" s="64">
        <f>IF(Паспорт!P33&gt;0,Паспорт!P33,X31)</f>
        <v>35.2</v>
      </c>
      <c r="Y32" s="22"/>
      <c r="Z32" s="29"/>
    </row>
    <row r="33" spans="2:26" ht="15.75">
      <c r="B33" s="61">
        <v>19</v>
      </c>
      <c r="C33" s="104">
        <v>323021.28</v>
      </c>
      <c r="D33" s="104">
        <v>163.09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323184.37000000005</v>
      </c>
      <c r="X33" s="64">
        <f>IF(Паспорт!P34&gt;0,Паспорт!P34,X32)</f>
        <v>35.2</v>
      </c>
      <c r="Y33" s="22"/>
      <c r="Z33" s="29"/>
    </row>
    <row r="34" spans="2:26" ht="15.75">
      <c r="B34" s="61">
        <v>20</v>
      </c>
      <c r="C34" s="104">
        <v>604522.81</v>
      </c>
      <c r="D34" s="104">
        <v>188.74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604711.55</v>
      </c>
      <c r="X34" s="64">
        <f>IF(Паспорт!P35&gt;0,Паспорт!P35,X33)</f>
        <v>33.73</v>
      </c>
      <c r="Y34" s="22"/>
      <c r="Z34" s="29"/>
    </row>
    <row r="35" spans="2:26" ht="15.75">
      <c r="B35" s="61">
        <v>21</v>
      </c>
      <c r="C35" s="104">
        <v>637118.25</v>
      </c>
      <c r="D35" s="104">
        <v>231.53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637349.78</v>
      </c>
      <c r="X35" s="64">
        <f>IF(Паспорт!P36&gt;0,Паспорт!P36,X34)</f>
        <v>33.73</v>
      </c>
      <c r="Y35" s="22"/>
      <c r="Z35" s="29"/>
    </row>
    <row r="36" spans="2:26" ht="15.75">
      <c r="B36" s="61">
        <v>22</v>
      </c>
      <c r="C36" s="104">
        <v>671951.94</v>
      </c>
      <c r="D36" s="104">
        <v>216.03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672167.97</v>
      </c>
      <c r="X36" s="64">
        <f>IF(Паспорт!P37&gt;0,Паспорт!P37,X35)</f>
        <v>33.73</v>
      </c>
      <c r="Y36" s="22"/>
      <c r="Z36" s="29"/>
    </row>
    <row r="37" spans="2:26" ht="15.75">
      <c r="B37" s="61">
        <v>23</v>
      </c>
      <c r="C37" s="104">
        <v>650551.31</v>
      </c>
      <c r="D37" s="104">
        <v>206.7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650758.01</v>
      </c>
      <c r="X37" s="64">
        <f>IF(Паспорт!P38&gt;0,Паспорт!P38,X36)</f>
        <v>33.73</v>
      </c>
      <c r="Y37" s="22"/>
      <c r="Z37" s="29"/>
    </row>
    <row r="38" spans="2:26" ht="15.75">
      <c r="B38" s="61">
        <v>24</v>
      </c>
      <c r="C38" s="104">
        <v>593944.06</v>
      </c>
      <c r="D38" s="104">
        <v>177.04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594121.1000000001</v>
      </c>
      <c r="X38" s="64">
        <f>IF(Паспорт!P39&gt;0,Паспорт!P39,X37)</f>
        <v>33.73</v>
      </c>
      <c r="Y38" s="22"/>
      <c r="Z38" s="29"/>
    </row>
    <row r="39" spans="2:26" ht="15.75">
      <c r="B39" s="61">
        <v>25</v>
      </c>
      <c r="C39" s="104">
        <v>631435.13</v>
      </c>
      <c r="D39" s="104">
        <v>193.65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631628.78</v>
      </c>
      <c r="X39" s="64">
        <f>IF(Паспорт!P40&gt;0,Паспорт!P40,X38)</f>
        <v>33.73</v>
      </c>
      <c r="Y39" s="22"/>
      <c r="Z39" s="29"/>
    </row>
    <row r="40" spans="2:26" ht="15.75">
      <c r="B40" s="61">
        <v>26</v>
      </c>
      <c r="C40" s="104">
        <v>686028.31</v>
      </c>
      <c r="D40" s="104">
        <v>182.94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686211.25</v>
      </c>
      <c r="X40" s="64">
        <f>IF(Паспорт!P41&gt;0,Паспорт!P41,X39)</f>
        <v>34.2</v>
      </c>
      <c r="Y40" s="22"/>
      <c r="Z40" s="29"/>
    </row>
    <row r="41" spans="2:26" ht="15.75">
      <c r="B41" s="61">
        <v>27</v>
      </c>
      <c r="C41" s="104">
        <v>703354</v>
      </c>
      <c r="D41" s="104">
        <v>158.87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703512.87</v>
      </c>
      <c r="X41" s="64">
        <f>IF(Паспорт!P42&gt;0,Паспорт!P42,X40)</f>
        <v>34.2</v>
      </c>
      <c r="Y41" s="22"/>
      <c r="Z41" s="29"/>
    </row>
    <row r="42" spans="2:26" ht="15.75">
      <c r="B42" s="61">
        <v>28</v>
      </c>
      <c r="C42" s="104">
        <v>680331.5</v>
      </c>
      <c r="D42" s="104">
        <v>156.48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680487.98</v>
      </c>
      <c r="X42" s="64">
        <f>IF(Паспорт!P43&gt;0,Паспорт!P43,X41)</f>
        <v>34.24</v>
      </c>
      <c r="Y42" s="22"/>
      <c r="Z42" s="29"/>
    </row>
    <row r="43" spans="2:26" ht="15.75" customHeight="1">
      <c r="B43" s="61">
        <v>29</v>
      </c>
      <c r="C43" s="104">
        <v>505060.34</v>
      </c>
      <c r="D43" s="104">
        <v>168.25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505228.59</v>
      </c>
      <c r="X43" s="64">
        <f>IF(Паспорт!P44&gt;0,Паспорт!P44,X42)</f>
        <v>34.24</v>
      </c>
      <c r="Y43" s="22"/>
      <c r="Z43" s="29"/>
    </row>
    <row r="44" spans="2:26" ht="15.75" customHeight="1">
      <c r="B44" s="61">
        <v>30</v>
      </c>
      <c r="C44" s="104">
        <v>525274.63</v>
      </c>
      <c r="D44" s="104">
        <v>187.69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525462.32</v>
      </c>
      <c r="X44" s="64">
        <f>IF(Паспорт!P45&gt;0,Паспорт!P45,X43)</f>
        <v>34.24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34.24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12373524.640000004</v>
      </c>
      <c r="D46" s="65">
        <f t="shared" si="1"/>
        <v>6173.559999999997</v>
      </c>
      <c r="E46" s="65">
        <f t="shared" si="1"/>
        <v>0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12379698.199999997</v>
      </c>
      <c r="X46" s="67">
        <f>SUMPRODUCT(X15:X45,W15:W45)/SUM(W15:W45)</f>
        <v>34.42310432247048</v>
      </c>
      <c r="Y46" s="27"/>
      <c r="Z46" s="95" t="s">
        <v>42</v>
      </c>
      <c r="AA46" s="95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7">
        <v>42494</v>
      </c>
      <c r="X50" s="88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7">
        <v>42494</v>
      </c>
      <c r="X52" s="8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2016-04-27T13:42:52Z</cp:lastPrinted>
  <dcterms:created xsi:type="dcterms:W3CDTF">2010-01-29T08:37:16Z</dcterms:created>
  <dcterms:modified xsi:type="dcterms:W3CDTF">2016-05-13T07:57:56Z</dcterms:modified>
  <cp:category/>
  <cp:version/>
  <cp:contentType/>
  <cp:contentStatus/>
</cp:coreProperties>
</file>