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1"/>
  </bookViews>
  <sheets>
    <sheet name="Паспорт" sheetId="1" r:id="rId1"/>
    <sheet name="Додаток" sheetId="2" r:id="rId2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'Додаток'!$A$1:$Y$53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<sst xmlns="http://schemas.openxmlformats.org/spreadsheetml/2006/main" count="86" uniqueCount="65">
  <si>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</si>
  <si>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</si>
  <si>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</si>
  <si>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</si>
  <si>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</si>
  <si>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</si>
  <si>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</si>
  <si>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</si>
  <si>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</si>
  <si>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</si>
  <si>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</si>
  <si>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</si>
  <si>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</si>
  <si>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</si>
  <si>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</si>
  <si>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</si>
  <si>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</si>
  <si>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</si>
  <si>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</si>
  <si>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</si>
  <si>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</si>
  <si>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</si>
  <si>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</si>
  <si>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</si>
  <si>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</si>
  <si>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</si>
  <si>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</si>
  <si>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</si>
  <si>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</si>
  <si>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</si>
  <si>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</si>
  <si>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</si>
  <si>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</si>
  <si>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</si>
  <si>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</si>
  <si>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відсутні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</si>
  <si>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</si>
  <si>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</si>
  <si>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</si>
  <si>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</si>
  <si>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</si>
  <si>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</si>
  <si>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</si>
  <si>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</si>
  <si>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</si>
  <si>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 "ХАРКІВТРАНСГАЗ"</t>
  </si>
  <si>
    <t>Харківський п/м Харківського ЛВУМГ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</si>
  <si>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</si>
  <si>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 xml:space="preserve"> № 100-359/2015</t>
  </si>
  <si>
    <t>дійсне до 20.12.2018 р.</t>
  </si>
  <si>
    <t>Ханикін С.Ю.</t>
  </si>
  <si>
    <t>Начальник  Харківського ЛВУМГ</t>
  </si>
  <si>
    <t>Завідувач лабораторії  Харківського ПМ Харківського ЛВУМГ</t>
  </si>
  <si>
    <t>Крупчицький Д.О.</t>
  </si>
  <si>
    <t>Щербак С.О.</t>
  </si>
  <si>
    <t>&lt;0,0002</t>
  </si>
  <si>
    <t>з газопроводу  ШБКБ    за період з 01.04.2016 по 30.04.2016</t>
  </si>
  <si>
    <t>ГРС Андріївка</t>
  </si>
  <si>
    <t>ГРС Гракове</t>
  </si>
  <si>
    <t>ГРС №2 м.Чугуїв</t>
  </si>
  <si>
    <t>Зміївськая ТЕС</t>
  </si>
  <si>
    <t>переданого Харківським ЛВУМГ  та прийнятого Зміївською ТЕС  по  ГРС Комсомольське</t>
  </si>
  <si>
    <r>
      <t xml:space="preserve">переданого Харківським ЛВУМГ  та прийнятого ПАТ "Харківгаз"  по  ГРС Комсомольське, </t>
    </r>
    <r>
      <rPr>
        <sz val="11"/>
        <rFont val="Arial"/>
        <family val="2"/>
      </rPr>
      <t>ГРС Комсомольське, ГРС Андріївка, ГРС Граково, ГРС-2 м.Чугуїв</t>
    </r>
  </si>
  <si>
    <r>
      <t>Обсяг газу, переданого за добу взятий з бази даних</t>
    </r>
    <r>
      <rPr>
        <b/>
        <i/>
        <sz val="10"/>
        <rFont val="Arial"/>
        <family val="2"/>
      </rPr>
      <t xml:space="preserve"> hostlib </t>
    </r>
    <r>
      <rPr>
        <sz val="10"/>
        <rFont val="Arial"/>
        <family val="2"/>
      </rPr>
      <t>(дані з автоматичних обчислювачів витрати газу без урахування ВТВ).</t>
    </r>
  </si>
  <si>
    <t>ГРС Комсомольське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</si>
</sst>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9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Arial Cyr"/>
      <family val="0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sz val="9"/>
      <color rgb="FFFF0000"/>
      <name val="Times New Roman"/>
      <family val="1"/>
    </font>
    <font>
      <b/>
      <sz val="11"/>
      <color theme="1"/>
      <name val="Arial"/>
      <family val="2"/>
    </font>
    <font>
      <sz val="11"/>
      <color rgb="FFFF0000"/>
      <name val="Arial Cyr"/>
      <family val="0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8" fillId="0" borderId="0" xfId="0" applyNumberFormat="1" applyFont="1" applyBorder="1" applyAlignment="1">
      <alignment horizontal="center" vertical="center" wrapText="1"/>
    </xf>
    <xf numFmtId="2" fontId="79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80" fillId="0" borderId="0" xfId="0" applyFont="1" applyAlignment="1">
      <alignment horizontal="center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0" fillId="33" borderId="0" xfId="0" applyFill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0" fontId="88" fillId="0" borderId="11" xfId="0" applyFont="1" applyBorder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8" fillId="0" borderId="0" xfId="0" applyFont="1" applyAlignment="1">
      <alignment/>
    </xf>
    <xf numFmtId="0" fontId="88" fillId="0" borderId="11" xfId="0" applyFont="1" applyBorder="1" applyAlignment="1">
      <alignment horizontal="left"/>
    </xf>
    <xf numFmtId="0" fontId="89" fillId="0" borderId="11" xfId="0" applyFont="1" applyBorder="1" applyAlignment="1">
      <alignment/>
    </xf>
    <xf numFmtId="14" fontId="88" fillId="0" borderId="11" xfId="0" applyNumberFormat="1" applyFont="1" applyBorder="1" applyAlignment="1">
      <alignment/>
    </xf>
    <xf numFmtId="0" fontId="9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1" fontId="90" fillId="0" borderId="10" xfId="0" applyNumberFormat="1" applyFont="1" applyBorder="1" applyAlignment="1">
      <alignment horizontal="center"/>
    </xf>
    <xf numFmtId="171" fontId="90" fillId="0" borderId="10" xfId="0" applyNumberFormat="1" applyFont="1" applyBorder="1" applyAlignment="1">
      <alignment horizontal="center" wrapText="1"/>
    </xf>
    <xf numFmtId="2" fontId="90" fillId="0" borderId="10" xfId="0" applyNumberFormat="1" applyFont="1" applyBorder="1" applyAlignment="1">
      <alignment horizontal="center" wrapText="1"/>
    </xf>
    <xf numFmtId="1" fontId="90" fillId="0" borderId="10" xfId="0" applyNumberFormat="1" applyFont="1" applyBorder="1" applyAlignment="1">
      <alignment horizontal="center" wrapText="1"/>
    </xf>
    <xf numFmtId="169" fontId="90" fillId="0" borderId="10" xfId="0" applyNumberFormat="1" applyFont="1" applyBorder="1" applyAlignment="1">
      <alignment horizontal="center" wrapText="1"/>
    </xf>
    <xf numFmtId="171" fontId="90" fillId="0" borderId="10" xfId="0" applyNumberFormat="1" applyFont="1" applyBorder="1" applyAlignment="1">
      <alignment horizontal="center" vertical="top" wrapText="1"/>
    </xf>
    <xf numFmtId="171" fontId="90" fillId="0" borderId="10" xfId="0" applyNumberFormat="1" applyFont="1" applyBorder="1" applyAlignment="1">
      <alignment wrapText="1"/>
    </xf>
    <xf numFmtId="2" fontId="90" fillId="0" borderId="10" xfId="0" applyNumberFormat="1" applyFont="1" applyFill="1" applyBorder="1" applyAlignment="1">
      <alignment horizontal="center" wrapText="1"/>
    </xf>
    <xf numFmtId="171" fontId="9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1" fontId="90" fillId="0" borderId="10" xfId="0" applyNumberFormat="1" applyFont="1" applyBorder="1" applyAlignment="1">
      <alignment horizontal="center"/>
    </xf>
    <xf numFmtId="1" fontId="91" fillId="0" borderId="12" xfId="0" applyNumberFormat="1" applyFont="1" applyBorder="1" applyAlignment="1">
      <alignment horizontal="center" wrapText="1"/>
    </xf>
    <xf numFmtId="2" fontId="90" fillId="0" borderId="13" xfId="0" applyNumberFormat="1" applyFont="1" applyBorder="1" applyAlignment="1">
      <alignment horizontal="center" wrapText="1"/>
    </xf>
    <xf numFmtId="1" fontId="92" fillId="0" borderId="10" xfId="0" applyNumberFormat="1" applyFont="1" applyBorder="1" applyAlignment="1">
      <alignment horizontal="center" vertical="center" wrapText="1"/>
    </xf>
    <xf numFmtId="1" fontId="91" fillId="0" borderId="12" xfId="0" applyNumberFormat="1" applyFont="1" applyBorder="1" applyAlignment="1">
      <alignment horizontal="center" vertical="center" wrapText="1"/>
    </xf>
    <xf numFmtId="2" fontId="93" fillId="0" borderId="13" xfId="0" applyNumberFormat="1" applyFont="1" applyBorder="1" applyAlignment="1">
      <alignment horizontal="center" vertical="center" wrapText="1"/>
    </xf>
    <xf numFmtId="2" fontId="94" fillId="0" borderId="13" xfId="0" applyNumberFormat="1" applyFont="1" applyBorder="1" applyAlignment="1">
      <alignment horizont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14" fontId="89" fillId="0" borderId="11" xfId="0" applyNumberFormat="1" applyFont="1" applyBorder="1" applyAlignment="1">
      <alignment horizontal="center"/>
    </xf>
    <xf numFmtId="0" fontId="89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10" fillId="0" borderId="17" xfId="0" applyFont="1" applyBorder="1" applyAlignment="1">
      <alignment horizontal="center" vertical="center" textRotation="90" wrapText="1"/>
    </xf>
    <xf numFmtId="0" fontId="95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7" fillId="0" borderId="0" xfId="0" applyFont="1" applyAlignment="1">
      <alignment horizontal="center" vertical="center"/>
    </xf>
    <xf numFmtId="0" fontId="96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/>
    </xf>
    <xf numFmtId="0" fontId="96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97" fillId="0" borderId="24" xfId="0" applyFont="1" applyBorder="1" applyAlignment="1">
      <alignment horizontal="center" vertical="center" textRotation="90" wrapText="1"/>
    </xf>
    <xf numFmtId="0" fontId="97" fillId="0" borderId="25" xfId="0" applyFont="1" applyBorder="1" applyAlignment="1">
      <alignment horizontal="center" vertical="center" textRotation="90" wrapText="1"/>
    </xf>
    <xf numFmtId="0" fontId="97" fillId="0" borderId="26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7"/>
  <sheetViews>
    <sheetView view="pageBreakPreview" zoomScale="90" zoomScaleSheetLayoutView="90" zoomScalePageLayoutView="0" workbookViewId="0" topLeftCell="A1">
      <selection activeCell="U3" sqref="U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5" width="7.37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2.75">
      <c r="B1" s="39" t="s">
        <v>30</v>
      </c>
      <c r="C1" s="39"/>
      <c r="D1" s="39"/>
      <c r="E1" s="39"/>
      <c r="F1" s="39"/>
      <c r="G1" s="39"/>
      <c r="I1" s="39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2:27" ht="12.75">
      <c r="B2" s="39" t="s">
        <v>45</v>
      </c>
      <c r="C2" s="39"/>
      <c r="D2" s="39"/>
      <c r="E2" s="39"/>
      <c r="F2" s="39"/>
      <c r="G2" s="39"/>
      <c r="I2" s="39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2:27" ht="12.75">
      <c r="B3" s="40" t="s">
        <v>46</v>
      </c>
      <c r="C3" s="39"/>
      <c r="D3" s="39"/>
      <c r="E3" s="39"/>
      <c r="F3" s="39"/>
      <c r="G3" s="39"/>
      <c r="I3" s="39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2:27" ht="12.75">
      <c r="B4" s="39" t="s">
        <v>31</v>
      </c>
      <c r="C4" s="39"/>
      <c r="D4" s="39"/>
      <c r="E4" s="39"/>
      <c r="F4" s="39"/>
      <c r="G4" s="39"/>
      <c r="I4" s="39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2:27" ht="12.75">
      <c r="B5" s="39" t="s">
        <v>47</v>
      </c>
      <c r="C5" s="39"/>
      <c r="D5" s="39"/>
      <c r="E5" s="39" t="s">
        <v>48</v>
      </c>
      <c r="F5" s="39"/>
      <c r="G5" s="39" t="s">
        <v>49</v>
      </c>
      <c r="H5" s="41"/>
      <c r="I5" s="39"/>
      <c r="J5" s="34"/>
      <c r="K5" s="34"/>
      <c r="L5" s="34"/>
      <c r="M5" s="34"/>
      <c r="N5" s="34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2:27" ht="15">
      <c r="B6" s="32"/>
      <c r="C6" s="80" t="s">
        <v>18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37"/>
      <c r="AA6" s="38"/>
    </row>
    <row r="7" spans="2:27" ht="18" customHeight="1">
      <c r="B7" s="85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35"/>
      <c r="AA7" s="35"/>
    </row>
    <row r="8" spans="2:27" ht="18" customHeight="1">
      <c r="B8" s="81" t="s">
        <v>61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35"/>
      <c r="AA8" s="35"/>
    </row>
    <row r="9" spans="2:27" ht="18" customHeight="1">
      <c r="B9" s="83" t="s">
        <v>56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35"/>
      <c r="AA9" s="35"/>
    </row>
    <row r="10" spans="2:27" ht="18" customHeight="1">
      <c r="B10" s="88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35"/>
      <c r="AA10" s="35"/>
    </row>
    <row r="11" spans="2:27" ht="12" customHeight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3"/>
      <c r="AA11" s="3"/>
    </row>
    <row r="12" spans="2:29" ht="30" customHeight="1">
      <c r="B12" s="69" t="s">
        <v>26</v>
      </c>
      <c r="C12" s="75" t="s">
        <v>17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7"/>
      <c r="O12" s="75" t="s">
        <v>6</v>
      </c>
      <c r="P12" s="76"/>
      <c r="Q12" s="76"/>
      <c r="R12" s="76"/>
      <c r="S12" s="76"/>
      <c r="T12" s="76"/>
      <c r="U12" s="90" t="s">
        <v>22</v>
      </c>
      <c r="V12" s="69" t="s">
        <v>23</v>
      </c>
      <c r="W12" s="69" t="s">
        <v>34</v>
      </c>
      <c r="X12" s="69" t="s">
        <v>25</v>
      </c>
      <c r="Y12" s="69" t="s">
        <v>24</v>
      </c>
      <c r="Z12" s="3"/>
      <c r="AB12" s="6"/>
      <c r="AC12"/>
    </row>
    <row r="13" spans="2:29" ht="48.75" customHeight="1">
      <c r="B13" s="70"/>
      <c r="C13" s="79" t="s">
        <v>2</v>
      </c>
      <c r="D13" s="72" t="s">
        <v>3</v>
      </c>
      <c r="E13" s="72" t="s">
        <v>4</v>
      </c>
      <c r="F13" s="72" t="s">
        <v>5</v>
      </c>
      <c r="G13" s="72" t="s">
        <v>8</v>
      </c>
      <c r="H13" s="72" t="s">
        <v>9</v>
      </c>
      <c r="I13" s="72" t="s">
        <v>10</v>
      </c>
      <c r="J13" s="72" t="s">
        <v>11</v>
      </c>
      <c r="K13" s="72" t="s">
        <v>12</v>
      </c>
      <c r="L13" s="72" t="s">
        <v>13</v>
      </c>
      <c r="M13" s="69" t="s">
        <v>14</v>
      </c>
      <c r="N13" s="69" t="s">
        <v>15</v>
      </c>
      <c r="O13" s="69" t="s">
        <v>7</v>
      </c>
      <c r="P13" s="69" t="s">
        <v>19</v>
      </c>
      <c r="Q13" s="69" t="s">
        <v>32</v>
      </c>
      <c r="R13" s="69" t="s">
        <v>20</v>
      </c>
      <c r="S13" s="69" t="s">
        <v>33</v>
      </c>
      <c r="T13" s="69" t="s">
        <v>21</v>
      </c>
      <c r="U13" s="91"/>
      <c r="V13" s="70"/>
      <c r="W13" s="70"/>
      <c r="X13" s="70"/>
      <c r="Y13" s="70"/>
      <c r="Z13" s="3"/>
      <c r="AB13" s="6"/>
      <c r="AC13"/>
    </row>
    <row r="14" spans="2:29" ht="15.75" customHeight="1">
      <c r="B14" s="70"/>
      <c r="C14" s="79"/>
      <c r="D14" s="72"/>
      <c r="E14" s="72"/>
      <c r="F14" s="72"/>
      <c r="G14" s="72"/>
      <c r="H14" s="72"/>
      <c r="I14" s="72"/>
      <c r="J14" s="72"/>
      <c r="K14" s="72"/>
      <c r="L14" s="72"/>
      <c r="M14" s="70"/>
      <c r="N14" s="70"/>
      <c r="O14" s="70"/>
      <c r="P14" s="70"/>
      <c r="Q14" s="70"/>
      <c r="R14" s="70"/>
      <c r="S14" s="70"/>
      <c r="T14" s="70"/>
      <c r="U14" s="91"/>
      <c r="V14" s="70"/>
      <c r="W14" s="70"/>
      <c r="X14" s="70"/>
      <c r="Y14" s="70"/>
      <c r="Z14" s="3"/>
      <c r="AB14" s="6"/>
      <c r="AC14"/>
    </row>
    <row r="15" spans="2:29" ht="30" customHeight="1">
      <c r="B15" s="87"/>
      <c r="C15" s="79"/>
      <c r="D15" s="72"/>
      <c r="E15" s="72"/>
      <c r="F15" s="72"/>
      <c r="G15" s="72"/>
      <c r="H15" s="72"/>
      <c r="I15" s="72"/>
      <c r="J15" s="72"/>
      <c r="K15" s="72"/>
      <c r="L15" s="72"/>
      <c r="M15" s="71"/>
      <c r="N15" s="71"/>
      <c r="O15" s="71"/>
      <c r="P15" s="71"/>
      <c r="Q15" s="71"/>
      <c r="R15" s="71"/>
      <c r="S15" s="71"/>
      <c r="T15" s="71"/>
      <c r="U15" s="92"/>
      <c r="V15" s="71"/>
      <c r="W15" s="71"/>
      <c r="X15" s="71"/>
      <c r="Y15" s="71"/>
      <c r="Z15" s="3"/>
      <c r="AB15" s="6"/>
      <c r="AC15"/>
    </row>
    <row r="16" spans="2:29" ht="12.75">
      <c r="B16" s="15">
        <v>1</v>
      </c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3"/>
      <c r="Q16" s="54"/>
      <c r="R16" s="53"/>
      <c r="S16" s="54"/>
      <c r="T16" s="53"/>
      <c r="U16" s="55"/>
      <c r="V16" s="55"/>
      <c r="W16" s="52"/>
      <c r="X16" s="59"/>
      <c r="Y16" s="59"/>
      <c r="AA16" s="4">
        <f aca="true" t="shared" si="0" ref="AA16:AA46">SUM(C16:N16)</f>
        <v>0</v>
      </c>
      <c r="AB16" s="30" t="str">
        <f>IF(AA16=100,"ОК"," ")</f>
        <v> </v>
      </c>
      <c r="AC16"/>
    </row>
    <row r="17" spans="2:29" ht="12.75">
      <c r="B17" s="15">
        <v>2</v>
      </c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3"/>
      <c r="Q17" s="54"/>
      <c r="R17" s="53"/>
      <c r="S17" s="54"/>
      <c r="T17" s="53"/>
      <c r="U17" s="55"/>
      <c r="V17" s="55"/>
      <c r="W17" s="52"/>
      <c r="X17" s="59"/>
      <c r="Y17" s="59"/>
      <c r="AA17" s="4">
        <f t="shared" si="0"/>
        <v>0</v>
      </c>
      <c r="AB17" s="30" t="str">
        <f>IF(AA17=100,"ОК"," ")</f>
        <v> </v>
      </c>
      <c r="AC17"/>
    </row>
    <row r="18" spans="2:29" ht="12.75">
      <c r="B18" s="15">
        <v>3</v>
      </c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3"/>
      <c r="Q18" s="54"/>
      <c r="R18" s="53"/>
      <c r="S18" s="54"/>
      <c r="T18" s="53"/>
      <c r="U18" s="55"/>
      <c r="V18" s="55"/>
      <c r="W18" s="52"/>
      <c r="X18" s="59"/>
      <c r="Y18" s="59"/>
      <c r="AA18" s="4">
        <f t="shared" si="0"/>
        <v>0</v>
      </c>
      <c r="AB18" s="30" t="str">
        <f>IF(AA18=100,"ОК"," ")</f>
        <v> </v>
      </c>
      <c r="AC18"/>
    </row>
    <row r="19" spans="2:29" ht="12.75">
      <c r="B19" s="15">
        <v>4</v>
      </c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3"/>
      <c r="Q19" s="54"/>
      <c r="R19" s="53"/>
      <c r="S19" s="54"/>
      <c r="T19" s="53"/>
      <c r="U19" s="55"/>
      <c r="V19" s="55"/>
      <c r="W19" s="52"/>
      <c r="X19" s="59"/>
      <c r="Y19" s="59"/>
      <c r="AA19" s="4">
        <f t="shared" si="0"/>
        <v>0</v>
      </c>
      <c r="AB19" s="30" t="str">
        <f aca="true" t="shared" si="1" ref="AB19:AB46">IF(AA19=100,"ОК"," ")</f>
        <v> </v>
      </c>
      <c r="AC19"/>
    </row>
    <row r="20" spans="2:29" ht="12.75">
      <c r="B20" s="15">
        <v>5</v>
      </c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3"/>
      <c r="Q20" s="54"/>
      <c r="R20" s="53"/>
      <c r="S20" s="54"/>
      <c r="T20" s="53"/>
      <c r="U20" s="55"/>
      <c r="V20" s="55"/>
      <c r="W20" s="52"/>
      <c r="X20" s="59"/>
      <c r="Y20" s="59"/>
      <c r="AA20" s="4">
        <f t="shared" si="0"/>
        <v>0</v>
      </c>
      <c r="AB20" s="30" t="str">
        <f t="shared" si="1"/>
        <v> </v>
      </c>
      <c r="AC20"/>
    </row>
    <row r="21" spans="2:29" ht="12.75">
      <c r="B21" s="15">
        <v>6</v>
      </c>
      <c r="C21" s="51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3"/>
      <c r="Q21" s="54"/>
      <c r="R21" s="53"/>
      <c r="S21" s="54"/>
      <c r="T21" s="53"/>
      <c r="U21" s="55"/>
      <c r="V21" s="55"/>
      <c r="W21" s="52"/>
      <c r="X21" s="59"/>
      <c r="Y21" s="59"/>
      <c r="AA21" s="4">
        <f t="shared" si="0"/>
        <v>0</v>
      </c>
      <c r="AB21" s="30" t="str">
        <f t="shared" si="1"/>
        <v> </v>
      </c>
      <c r="AC21"/>
    </row>
    <row r="22" spans="2:29" ht="12.75">
      <c r="B22" s="15">
        <v>7</v>
      </c>
      <c r="C22" s="51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3"/>
      <c r="Q22" s="54"/>
      <c r="R22" s="53"/>
      <c r="S22" s="54"/>
      <c r="T22" s="53"/>
      <c r="U22" s="55"/>
      <c r="V22" s="55"/>
      <c r="W22" s="52"/>
      <c r="X22" s="59"/>
      <c r="Y22" s="59"/>
      <c r="AA22" s="4">
        <f t="shared" si="0"/>
        <v>0</v>
      </c>
      <c r="AB22" s="30" t="str">
        <f t="shared" si="1"/>
        <v> </v>
      </c>
      <c r="AC22"/>
    </row>
    <row r="23" spans="2:29" ht="12.75">
      <c r="B23" s="15">
        <v>8</v>
      </c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3"/>
      <c r="Q23" s="54"/>
      <c r="R23" s="53"/>
      <c r="S23" s="54"/>
      <c r="T23" s="53"/>
      <c r="U23" s="55"/>
      <c r="V23" s="55"/>
      <c r="W23" s="52"/>
      <c r="X23" s="59"/>
      <c r="Y23" s="59"/>
      <c r="AA23" s="4">
        <f t="shared" si="0"/>
        <v>0</v>
      </c>
      <c r="AB23" s="30" t="str">
        <f t="shared" si="1"/>
        <v> </v>
      </c>
      <c r="AC23"/>
    </row>
    <row r="24" spans="2:29" ht="15" customHeight="1">
      <c r="B24" s="15">
        <v>9</v>
      </c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3"/>
      <c r="Q24" s="54"/>
      <c r="R24" s="53"/>
      <c r="S24" s="54"/>
      <c r="T24" s="53"/>
      <c r="U24" s="55"/>
      <c r="V24" s="55"/>
      <c r="W24" s="57"/>
      <c r="X24" s="59"/>
      <c r="Y24" s="59"/>
      <c r="AA24" s="4">
        <f t="shared" si="0"/>
        <v>0</v>
      </c>
      <c r="AB24" s="30" t="str">
        <f t="shared" si="1"/>
        <v> </v>
      </c>
      <c r="AC24"/>
    </row>
    <row r="25" spans="2:29" ht="12.75">
      <c r="B25" s="15">
        <v>10</v>
      </c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3"/>
      <c r="Q25" s="54"/>
      <c r="R25" s="53"/>
      <c r="S25" s="54"/>
      <c r="T25" s="53"/>
      <c r="U25" s="55"/>
      <c r="V25" s="55"/>
      <c r="W25" s="52"/>
      <c r="X25" s="59"/>
      <c r="Y25" s="59"/>
      <c r="AA25" s="4">
        <f t="shared" si="0"/>
        <v>0</v>
      </c>
      <c r="AB25" s="30" t="str">
        <f t="shared" si="1"/>
        <v> </v>
      </c>
      <c r="AC25"/>
    </row>
    <row r="26" spans="2:29" ht="12.75">
      <c r="B26" s="15">
        <v>11</v>
      </c>
      <c r="C26" s="51">
        <v>88.4674</v>
      </c>
      <c r="D26" s="52">
        <v>3.4366</v>
      </c>
      <c r="E26" s="52">
        <v>1.0996</v>
      </c>
      <c r="F26" s="52">
        <v>0.1385</v>
      </c>
      <c r="G26" s="52">
        <v>0.2361</v>
      </c>
      <c r="H26" s="52">
        <v>0.0036</v>
      </c>
      <c r="I26" s="52">
        <v>0.0606</v>
      </c>
      <c r="J26" s="52">
        <v>0.0493</v>
      </c>
      <c r="K26" s="52">
        <v>0.1655</v>
      </c>
      <c r="L26" s="52">
        <v>0.0324</v>
      </c>
      <c r="M26" s="52">
        <v>3.9874</v>
      </c>
      <c r="N26" s="52">
        <v>2.3231</v>
      </c>
      <c r="O26" s="52">
        <v>0.7625</v>
      </c>
      <c r="P26" s="53">
        <v>33.4</v>
      </c>
      <c r="Q26" s="54">
        <v>7978</v>
      </c>
      <c r="R26" s="53">
        <v>37</v>
      </c>
      <c r="S26" s="54">
        <v>8838</v>
      </c>
      <c r="T26" s="53">
        <v>46.5</v>
      </c>
      <c r="U26" s="55">
        <v>6.1</v>
      </c>
      <c r="V26" s="55">
        <v>6.6</v>
      </c>
      <c r="W26" s="52" t="s">
        <v>35</v>
      </c>
      <c r="X26" s="59" t="s">
        <v>55</v>
      </c>
      <c r="Y26" s="59">
        <v>0.0017</v>
      </c>
      <c r="AA26" s="4">
        <f t="shared" si="0"/>
        <v>100.00009999999996</v>
      </c>
      <c r="AB26" s="30" t="str">
        <f t="shared" si="1"/>
        <v> </v>
      </c>
      <c r="AC26"/>
    </row>
    <row r="27" spans="2:29" ht="12.75">
      <c r="B27" s="15">
        <v>12</v>
      </c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3"/>
      <c r="Q27" s="54"/>
      <c r="R27" s="53"/>
      <c r="S27" s="54"/>
      <c r="T27" s="53"/>
      <c r="U27" s="55"/>
      <c r="V27" s="55"/>
      <c r="W27" s="52"/>
      <c r="X27" s="59"/>
      <c r="Y27" s="59"/>
      <c r="AA27" s="4">
        <f t="shared" si="0"/>
        <v>0</v>
      </c>
      <c r="AB27" s="30" t="str">
        <f t="shared" si="1"/>
        <v> </v>
      </c>
      <c r="AC27"/>
    </row>
    <row r="28" spans="2:29" ht="12.75">
      <c r="B28" s="15">
        <v>13</v>
      </c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3"/>
      <c r="Q28" s="54"/>
      <c r="R28" s="53"/>
      <c r="S28" s="54"/>
      <c r="T28" s="53"/>
      <c r="U28" s="55"/>
      <c r="V28" s="55"/>
      <c r="W28" s="52"/>
      <c r="X28" s="59"/>
      <c r="Y28" s="59"/>
      <c r="AA28" s="4">
        <f t="shared" si="0"/>
        <v>0</v>
      </c>
      <c r="AB28" s="30" t="str">
        <f t="shared" si="1"/>
        <v> </v>
      </c>
      <c r="AC28"/>
    </row>
    <row r="29" spans="2:29" ht="12.75">
      <c r="B29" s="15">
        <v>14</v>
      </c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3"/>
      <c r="Q29" s="54"/>
      <c r="R29" s="53"/>
      <c r="S29" s="54"/>
      <c r="T29" s="53"/>
      <c r="U29" s="55"/>
      <c r="V29" s="55"/>
      <c r="W29" s="52"/>
      <c r="X29" s="59"/>
      <c r="Y29" s="59"/>
      <c r="AA29" s="4">
        <f t="shared" si="0"/>
        <v>0</v>
      </c>
      <c r="AB29" s="30" t="str">
        <f t="shared" si="1"/>
        <v> </v>
      </c>
      <c r="AC29"/>
    </row>
    <row r="30" spans="2:29" ht="12.75">
      <c r="B30" s="15">
        <v>15</v>
      </c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3"/>
      <c r="Q30" s="54"/>
      <c r="R30" s="53"/>
      <c r="S30" s="54"/>
      <c r="T30" s="53"/>
      <c r="U30" s="55"/>
      <c r="V30" s="55"/>
      <c r="W30" s="52"/>
      <c r="X30" s="59"/>
      <c r="Y30" s="59"/>
      <c r="AA30" s="4">
        <f t="shared" si="0"/>
        <v>0</v>
      </c>
      <c r="AB30" s="30" t="str">
        <f t="shared" si="1"/>
        <v> </v>
      </c>
      <c r="AC30"/>
    </row>
    <row r="31" spans="2:29" ht="12.75">
      <c r="B31" s="16">
        <v>16</v>
      </c>
      <c r="C31" s="56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3"/>
      <c r="Q31" s="54"/>
      <c r="R31" s="53"/>
      <c r="S31" s="54"/>
      <c r="T31" s="53"/>
      <c r="U31" s="55"/>
      <c r="V31" s="55"/>
      <c r="W31" s="52"/>
      <c r="X31" s="59"/>
      <c r="Y31" s="59"/>
      <c r="AA31" s="4">
        <f t="shared" si="0"/>
        <v>0</v>
      </c>
      <c r="AB31" s="30" t="str">
        <f t="shared" si="1"/>
        <v> </v>
      </c>
      <c r="AC31"/>
    </row>
    <row r="32" spans="2:29" ht="12.75">
      <c r="B32" s="16">
        <v>17</v>
      </c>
      <c r="C32" s="56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3"/>
      <c r="Q32" s="54"/>
      <c r="R32" s="53"/>
      <c r="S32" s="54"/>
      <c r="T32" s="53"/>
      <c r="U32" s="55"/>
      <c r="V32" s="55"/>
      <c r="W32" s="52"/>
      <c r="X32" s="59"/>
      <c r="Y32" s="59"/>
      <c r="AA32" s="4">
        <f t="shared" si="0"/>
        <v>0</v>
      </c>
      <c r="AB32" s="30" t="str">
        <f t="shared" si="1"/>
        <v> </v>
      </c>
      <c r="AC32"/>
    </row>
    <row r="33" spans="2:29" ht="12.75">
      <c r="B33" s="16">
        <v>18</v>
      </c>
      <c r="C33" s="56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3"/>
      <c r="Q33" s="54"/>
      <c r="R33" s="53"/>
      <c r="S33" s="54"/>
      <c r="T33" s="53"/>
      <c r="U33" s="55"/>
      <c r="V33" s="55"/>
      <c r="W33" s="52"/>
      <c r="X33" s="59"/>
      <c r="Y33" s="59"/>
      <c r="AA33" s="4">
        <f t="shared" si="0"/>
        <v>0</v>
      </c>
      <c r="AB33" s="30" t="str">
        <f t="shared" si="1"/>
        <v> </v>
      </c>
      <c r="AC33"/>
    </row>
    <row r="34" spans="2:29" ht="12.75">
      <c r="B34" s="16">
        <v>19</v>
      </c>
      <c r="C34" s="56">
        <v>90.1873</v>
      </c>
      <c r="D34" s="52">
        <v>3.1026</v>
      </c>
      <c r="E34" s="52">
        <v>1.0956</v>
      </c>
      <c r="F34" s="52">
        <v>0.1484</v>
      </c>
      <c r="G34" s="52">
        <v>0.277</v>
      </c>
      <c r="H34" s="52">
        <v>0.004</v>
      </c>
      <c r="I34" s="52">
        <v>0.0828</v>
      </c>
      <c r="J34" s="52">
        <v>0.0743</v>
      </c>
      <c r="K34" s="52">
        <v>0.159</v>
      </c>
      <c r="L34" s="52">
        <v>0.0257</v>
      </c>
      <c r="M34" s="52">
        <v>2.7989</v>
      </c>
      <c r="N34" s="52">
        <v>2.0444</v>
      </c>
      <c r="O34" s="52">
        <v>0.7532</v>
      </c>
      <c r="P34" s="53">
        <v>33.89</v>
      </c>
      <c r="Q34" s="54">
        <v>8094</v>
      </c>
      <c r="R34" s="53">
        <v>37.54</v>
      </c>
      <c r="S34" s="54">
        <v>8966</v>
      </c>
      <c r="T34" s="53">
        <v>47.47</v>
      </c>
      <c r="U34" s="55">
        <v>3.7</v>
      </c>
      <c r="V34" s="55">
        <v>2.6</v>
      </c>
      <c r="W34" s="52"/>
      <c r="X34" s="59"/>
      <c r="Y34" s="59"/>
      <c r="AA34" s="4">
        <f t="shared" si="0"/>
        <v>100</v>
      </c>
      <c r="AB34" s="30" t="str">
        <f t="shared" si="1"/>
        <v>ОК</v>
      </c>
      <c r="AC34"/>
    </row>
    <row r="35" spans="2:29" ht="12.75">
      <c r="B35" s="16">
        <v>20</v>
      </c>
      <c r="C35" s="56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3"/>
      <c r="Q35" s="54"/>
      <c r="R35" s="53"/>
      <c r="S35" s="54"/>
      <c r="T35" s="53"/>
      <c r="U35" s="55"/>
      <c r="V35" s="55"/>
      <c r="W35" s="52"/>
      <c r="X35" s="59"/>
      <c r="Y35" s="59"/>
      <c r="AA35" s="4">
        <f t="shared" si="0"/>
        <v>0</v>
      </c>
      <c r="AB35" s="30" t="str">
        <f t="shared" si="1"/>
        <v> </v>
      </c>
      <c r="AC35"/>
    </row>
    <row r="36" spans="2:29" ht="12.75">
      <c r="B36" s="16">
        <v>21</v>
      </c>
      <c r="C36" s="56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3"/>
      <c r="Q36" s="54"/>
      <c r="R36" s="53"/>
      <c r="S36" s="54"/>
      <c r="T36" s="53"/>
      <c r="U36" s="55"/>
      <c r="V36" s="55"/>
      <c r="W36" s="52"/>
      <c r="X36" s="59"/>
      <c r="Y36" s="59"/>
      <c r="AA36" s="4">
        <f t="shared" si="0"/>
        <v>0</v>
      </c>
      <c r="AB36" s="30" t="str">
        <f t="shared" si="1"/>
        <v> </v>
      </c>
      <c r="AC36"/>
    </row>
    <row r="37" spans="2:29" ht="12.75">
      <c r="B37" s="16">
        <v>22</v>
      </c>
      <c r="C37" s="56">
        <v>91.5381</v>
      </c>
      <c r="D37" s="52">
        <v>3.7356</v>
      </c>
      <c r="E37" s="52">
        <v>1.0404</v>
      </c>
      <c r="F37" s="52">
        <v>0.1424</v>
      </c>
      <c r="G37" s="52">
        <v>0.258</v>
      </c>
      <c r="H37" s="52">
        <v>0.0069</v>
      </c>
      <c r="I37" s="52">
        <v>0.0787</v>
      </c>
      <c r="J37" s="52">
        <v>0.0691</v>
      </c>
      <c r="K37" s="52">
        <v>0.2023</v>
      </c>
      <c r="L37" s="52">
        <v>0.0184</v>
      </c>
      <c r="M37" s="52">
        <v>1.9975</v>
      </c>
      <c r="N37" s="52">
        <v>0.9124</v>
      </c>
      <c r="O37" s="52">
        <v>0.7397</v>
      </c>
      <c r="P37" s="53">
        <v>34.7</v>
      </c>
      <c r="Q37" s="54">
        <v>8289</v>
      </c>
      <c r="R37" s="53">
        <v>38.44</v>
      </c>
      <c r="S37" s="54">
        <v>9181</v>
      </c>
      <c r="T37" s="53">
        <v>49.05</v>
      </c>
      <c r="U37" s="55">
        <v>-4.4</v>
      </c>
      <c r="V37" s="55">
        <v>-2.5</v>
      </c>
      <c r="W37" s="52" t="s">
        <v>35</v>
      </c>
      <c r="X37" s="59" t="s">
        <v>55</v>
      </c>
      <c r="Y37" s="59">
        <v>0.0014</v>
      </c>
      <c r="AA37" s="4">
        <f t="shared" si="0"/>
        <v>99.99980000000001</v>
      </c>
      <c r="AB37" s="30" t="str">
        <f t="shared" si="1"/>
        <v> </v>
      </c>
      <c r="AC37"/>
    </row>
    <row r="38" spans="2:29" ht="12.75">
      <c r="B38" s="16">
        <v>23</v>
      </c>
      <c r="C38" s="56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3"/>
      <c r="Q38" s="54"/>
      <c r="R38" s="53"/>
      <c r="S38" s="54"/>
      <c r="T38" s="53"/>
      <c r="U38" s="55"/>
      <c r="V38" s="55"/>
      <c r="W38" s="52"/>
      <c r="X38" s="59"/>
      <c r="Y38" s="59"/>
      <c r="AA38" s="4">
        <f t="shared" si="0"/>
        <v>0</v>
      </c>
      <c r="AB38" s="30" t="str">
        <f t="shared" si="1"/>
        <v> </v>
      </c>
      <c r="AC38"/>
    </row>
    <row r="39" spans="2:29" ht="12.75">
      <c r="B39" s="16">
        <v>24</v>
      </c>
      <c r="C39" s="56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3"/>
      <c r="Q39" s="54"/>
      <c r="R39" s="53"/>
      <c r="S39" s="54"/>
      <c r="T39" s="53"/>
      <c r="U39" s="55"/>
      <c r="V39" s="55"/>
      <c r="W39" s="52"/>
      <c r="X39" s="59"/>
      <c r="Y39" s="59"/>
      <c r="AA39" s="4">
        <f t="shared" si="0"/>
        <v>0</v>
      </c>
      <c r="AB39" s="30" t="str">
        <f t="shared" si="1"/>
        <v> </v>
      </c>
      <c r="AC39"/>
    </row>
    <row r="40" spans="2:29" ht="12.75">
      <c r="B40" s="16">
        <v>25</v>
      </c>
      <c r="C40" s="56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3"/>
      <c r="Q40" s="54"/>
      <c r="R40" s="53"/>
      <c r="S40" s="54"/>
      <c r="T40" s="53"/>
      <c r="U40" s="55"/>
      <c r="V40" s="55"/>
      <c r="W40" s="52"/>
      <c r="X40" s="59"/>
      <c r="Y40" s="59"/>
      <c r="AA40" s="4">
        <f t="shared" si="0"/>
        <v>0</v>
      </c>
      <c r="AB40" s="30" t="str">
        <f t="shared" si="1"/>
        <v> </v>
      </c>
      <c r="AC40"/>
    </row>
    <row r="41" spans="2:29" ht="12.75">
      <c r="B41" s="16">
        <v>26</v>
      </c>
      <c r="C41" s="56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3"/>
      <c r="Q41" s="54"/>
      <c r="R41" s="53"/>
      <c r="S41" s="54"/>
      <c r="T41" s="53"/>
      <c r="U41" s="55"/>
      <c r="V41" s="55"/>
      <c r="W41" s="52"/>
      <c r="X41" s="59"/>
      <c r="Y41" s="59"/>
      <c r="AA41" s="4">
        <f t="shared" si="0"/>
        <v>0</v>
      </c>
      <c r="AB41" s="30" t="str">
        <f t="shared" si="1"/>
        <v> </v>
      </c>
      <c r="AC41"/>
    </row>
    <row r="42" spans="2:29" ht="12.75">
      <c r="B42" s="16">
        <v>27</v>
      </c>
      <c r="C42" s="56">
        <v>92.7716</v>
      </c>
      <c r="D42" s="52">
        <v>4.0518</v>
      </c>
      <c r="E42" s="52">
        <v>0.9208</v>
      </c>
      <c r="F42" s="52">
        <v>0.1179</v>
      </c>
      <c r="G42" s="52">
        <v>0.1973</v>
      </c>
      <c r="H42" s="52">
        <v>0.0104</v>
      </c>
      <c r="I42" s="52">
        <v>0.0613</v>
      </c>
      <c r="J42" s="52">
        <v>0.0522</v>
      </c>
      <c r="K42" s="52">
        <v>0.1835</v>
      </c>
      <c r="L42" s="52">
        <v>0.0081</v>
      </c>
      <c r="M42" s="52">
        <v>1.3912</v>
      </c>
      <c r="N42" s="52">
        <v>0.2337</v>
      </c>
      <c r="O42" s="52">
        <v>0.7263</v>
      </c>
      <c r="P42" s="53">
        <v>35.03</v>
      </c>
      <c r="Q42" s="54">
        <v>8368</v>
      </c>
      <c r="R42" s="53">
        <v>38.81</v>
      </c>
      <c r="S42" s="54">
        <v>9270</v>
      </c>
      <c r="T42" s="53">
        <v>49.98</v>
      </c>
      <c r="U42" s="55">
        <v>7.3</v>
      </c>
      <c r="V42" s="55">
        <v>4.7</v>
      </c>
      <c r="W42" s="52"/>
      <c r="X42" s="59"/>
      <c r="Y42" s="59"/>
      <c r="AA42" s="4">
        <f t="shared" si="0"/>
        <v>99.99980000000001</v>
      </c>
      <c r="AB42" s="30" t="str">
        <f t="shared" si="1"/>
        <v> </v>
      </c>
      <c r="AC42"/>
    </row>
    <row r="43" spans="2:29" ht="12.75">
      <c r="B43" s="16">
        <v>28</v>
      </c>
      <c r="C43" s="56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3"/>
      <c r="Q43" s="54"/>
      <c r="R43" s="53"/>
      <c r="S43" s="54"/>
      <c r="T43" s="53"/>
      <c r="U43" s="55"/>
      <c r="V43" s="55"/>
      <c r="W43" s="52"/>
      <c r="X43" s="59"/>
      <c r="Y43" s="59"/>
      <c r="AA43" s="4">
        <f t="shared" si="0"/>
        <v>0</v>
      </c>
      <c r="AB43" s="30" t="str">
        <f t="shared" si="1"/>
        <v> </v>
      </c>
      <c r="AC43"/>
    </row>
    <row r="44" spans="2:29" ht="12.75" customHeight="1">
      <c r="B44" s="16">
        <v>29</v>
      </c>
      <c r="C44" s="56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3"/>
      <c r="Q44" s="54"/>
      <c r="R44" s="53"/>
      <c r="S44" s="54"/>
      <c r="T44" s="53"/>
      <c r="U44" s="55"/>
      <c r="V44" s="55"/>
      <c r="W44" s="52"/>
      <c r="X44" s="59"/>
      <c r="Y44" s="59"/>
      <c r="AA44" s="4">
        <f t="shared" si="0"/>
        <v>0</v>
      </c>
      <c r="AB44" s="30" t="str">
        <f t="shared" si="1"/>
        <v> </v>
      </c>
      <c r="AC44"/>
    </row>
    <row r="45" spans="2:29" ht="12.75" customHeight="1">
      <c r="B45" s="16">
        <v>30</v>
      </c>
      <c r="C45" s="56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3"/>
      <c r="Q45" s="54"/>
      <c r="R45" s="53"/>
      <c r="S45" s="54"/>
      <c r="T45" s="58"/>
      <c r="U45" s="55"/>
      <c r="V45" s="55"/>
      <c r="W45" s="52"/>
      <c r="X45" s="59"/>
      <c r="Y45" s="59"/>
      <c r="AA45" s="4">
        <f t="shared" si="0"/>
        <v>0</v>
      </c>
      <c r="AB45" s="30" t="str">
        <f t="shared" si="1"/>
        <v> </v>
      </c>
      <c r="AC45"/>
    </row>
    <row r="46" spans="2:29" ht="12.75" customHeight="1">
      <c r="B46" s="16">
        <v>31</v>
      </c>
      <c r="C46" s="56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3"/>
      <c r="Q46" s="54"/>
      <c r="R46" s="53"/>
      <c r="S46" s="54"/>
      <c r="T46" s="53"/>
      <c r="U46" s="55"/>
      <c r="V46" s="55"/>
      <c r="W46" s="52"/>
      <c r="X46" s="59"/>
      <c r="Y46" s="59"/>
      <c r="AA46" s="4">
        <f t="shared" si="0"/>
        <v>0</v>
      </c>
      <c r="AB46" s="30" t="str">
        <f t="shared" si="1"/>
        <v> 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3:29" ht="12.75"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AA48" s="4"/>
      <c r="AB48" s="5"/>
      <c r="AC48"/>
    </row>
    <row r="49" spans="3:4" ht="12.75">
      <c r="C49" s="1"/>
      <c r="D49" s="1"/>
    </row>
    <row r="50" spans="3:25" ht="15">
      <c r="C50" s="42" t="s">
        <v>51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 t="s">
        <v>50</v>
      </c>
      <c r="Q50" s="42"/>
      <c r="R50" s="42"/>
      <c r="S50" s="42"/>
      <c r="T50" s="46"/>
      <c r="U50" s="47"/>
      <c r="V50" s="47"/>
      <c r="W50" s="73">
        <v>42494</v>
      </c>
      <c r="X50" s="74"/>
      <c r="Y50" s="48"/>
    </row>
    <row r="51" spans="3:25" ht="12.75">
      <c r="C51" s="43"/>
      <c r="D51" s="44" t="s">
        <v>27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9" t="s">
        <v>29</v>
      </c>
      <c r="Q51" s="49"/>
      <c r="R51" s="44"/>
      <c r="S51" s="44"/>
      <c r="T51" s="44"/>
      <c r="U51" s="44" t="s">
        <v>0</v>
      </c>
      <c r="V51" s="44"/>
      <c r="W51" s="44"/>
      <c r="X51" s="44" t="s">
        <v>16</v>
      </c>
      <c r="Y51" s="43"/>
    </row>
    <row r="52" spans="3:25" ht="18" customHeight="1">
      <c r="C52" s="42" t="s">
        <v>52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 t="s">
        <v>1</v>
      </c>
      <c r="P52" s="42" t="s">
        <v>53</v>
      </c>
      <c r="Q52" s="42"/>
      <c r="R52" s="42"/>
      <c r="S52" s="42"/>
      <c r="T52" s="42"/>
      <c r="U52" s="47"/>
      <c r="V52" s="47"/>
      <c r="W52" s="73">
        <v>42494</v>
      </c>
      <c r="X52" s="74"/>
      <c r="Y52" s="42"/>
    </row>
    <row r="53" spans="3:25" ht="12.75">
      <c r="C53" s="1"/>
      <c r="D53" s="45" t="s">
        <v>28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 t="s">
        <v>29</v>
      </c>
      <c r="Q53" s="45"/>
      <c r="R53" s="45"/>
      <c r="S53" s="45"/>
      <c r="T53" s="45"/>
      <c r="U53" s="45" t="s">
        <v>0</v>
      </c>
      <c r="V53" s="45"/>
      <c r="W53" s="45"/>
      <c r="X53" s="45" t="s">
        <v>16</v>
      </c>
      <c r="Y53" s="1"/>
    </row>
    <row r="57" spans="3:10" ht="12.75">
      <c r="C57" s="36"/>
      <c r="D57" s="32"/>
      <c r="E57" s="32"/>
      <c r="F57" s="32"/>
      <c r="G57" s="32"/>
      <c r="H57" s="32"/>
      <c r="I57" s="32"/>
      <c r="J57" s="32"/>
    </row>
  </sheetData>
  <sheetProtection/>
  <mergeCells count="34">
    <mergeCell ref="L13:L15"/>
    <mergeCell ref="P13:P15"/>
    <mergeCell ref="S13:S15"/>
    <mergeCell ref="N13:N15"/>
    <mergeCell ref="B7:Y7"/>
    <mergeCell ref="B12:B15"/>
    <mergeCell ref="F13:F15"/>
    <mergeCell ref="Q13:Q15"/>
    <mergeCell ref="B10:Y10"/>
    <mergeCell ref="E13:E15"/>
    <mergeCell ref="Y12:Y15"/>
    <mergeCell ref="U12:U15"/>
    <mergeCell ref="M13:M15"/>
    <mergeCell ref="I13:I15"/>
    <mergeCell ref="X12:X15"/>
    <mergeCell ref="H13:H15"/>
    <mergeCell ref="C48:Y48"/>
    <mergeCell ref="C13:C15"/>
    <mergeCell ref="C6:Y6"/>
    <mergeCell ref="B8:Y8"/>
    <mergeCell ref="B9:Y9"/>
    <mergeCell ref="K13:K15"/>
    <mergeCell ref="J13:J15"/>
    <mergeCell ref="W12:W15"/>
    <mergeCell ref="O13:O15"/>
    <mergeCell ref="R13:R15"/>
    <mergeCell ref="D13:D15"/>
    <mergeCell ref="G13:G15"/>
    <mergeCell ref="W52:X52"/>
    <mergeCell ref="C12:N12"/>
    <mergeCell ref="T13:T15"/>
    <mergeCell ref="O12:T12"/>
    <mergeCell ref="V12:V15"/>
    <mergeCell ref="W50:X50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3"/>
  <sheetViews>
    <sheetView tabSelected="1" view="pageBreakPreview" zoomScale="80" zoomScaleSheetLayoutView="80" workbookViewId="0" topLeftCell="A4">
      <selection activeCell="K46" sqref="K46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00390625" style="0" customWidth="1"/>
    <col min="4" max="4" width="8.625" style="0" customWidth="1"/>
    <col min="5" max="5" width="8.375" style="0" customWidth="1"/>
    <col min="6" max="6" width="8.625" style="0" customWidth="1"/>
    <col min="7" max="7" width="8.75390625" style="0" customWidth="1"/>
    <col min="8" max="21" width="8.625" style="0" customWidth="1"/>
    <col min="22" max="22" width="8.375" style="0" customWidth="1"/>
    <col min="23" max="23" width="12.375" style="0" customWidth="1"/>
    <col min="24" max="24" width="9.625" style="0" customWidth="1"/>
    <col min="25" max="25" width="2.00390625" style="0" customWidth="1"/>
    <col min="26" max="26" width="9.125" style="6" customWidth="1"/>
  </cols>
  <sheetData>
    <row r="1" spans="2:24" ht="12.75">
      <c r="B1" s="39" t="s">
        <v>30</v>
      </c>
      <c r="C1" s="39"/>
      <c r="D1" s="39"/>
      <c r="E1" s="39"/>
      <c r="F1" s="39"/>
      <c r="G1" s="33"/>
      <c r="H1" s="33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2:24" ht="12.75">
      <c r="B2" s="39" t="s">
        <v>45</v>
      </c>
      <c r="C2" s="39"/>
      <c r="D2" s="39"/>
      <c r="E2" s="39"/>
      <c r="F2" s="39"/>
      <c r="G2" s="33"/>
      <c r="H2" s="33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2:25" ht="12.75">
      <c r="B3" s="40" t="s">
        <v>46</v>
      </c>
      <c r="C3" s="39"/>
      <c r="D3" s="39"/>
      <c r="E3" s="39"/>
      <c r="F3" s="39"/>
      <c r="G3" s="33"/>
      <c r="H3" s="33"/>
      <c r="I3" s="32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"/>
    </row>
    <row r="4" spans="2:25" ht="12.75">
      <c r="B4" s="33"/>
      <c r="C4" s="33"/>
      <c r="D4" s="33"/>
      <c r="E4" s="33"/>
      <c r="F4" s="33"/>
      <c r="G4" s="33"/>
      <c r="H4" s="33"/>
      <c r="I4" s="32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"/>
    </row>
    <row r="5" spans="2:25" ht="15">
      <c r="B5" s="32"/>
      <c r="C5" s="80" t="s">
        <v>36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19"/>
    </row>
    <row r="6" spans="2:25" ht="18" customHeight="1">
      <c r="B6" s="85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2:25" ht="18" customHeight="1">
      <c r="B7" s="81" t="s">
        <v>62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</row>
    <row r="8" spans="2:25" ht="18" customHeight="1">
      <c r="B8" s="83" t="s">
        <v>56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</row>
    <row r="9" spans="2:25" ht="18" customHeight="1">
      <c r="B9" s="88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</row>
    <row r="10" spans="2:25" ht="24" customHeight="1">
      <c r="B10" s="103" t="s">
        <v>63</v>
      </c>
      <c r="C10" s="104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20"/>
    </row>
    <row r="11" spans="2:26" ht="30" customHeight="1">
      <c r="B11" s="69" t="s">
        <v>26</v>
      </c>
      <c r="C11" s="75" t="s">
        <v>40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96" t="s">
        <v>41</v>
      </c>
      <c r="X11" s="98" t="s">
        <v>43</v>
      </c>
      <c r="Y11" s="21"/>
      <c r="Z11"/>
    </row>
    <row r="12" spans="2:26" ht="48.75" customHeight="1">
      <c r="B12" s="70"/>
      <c r="C12" s="97" t="s">
        <v>64</v>
      </c>
      <c r="D12" s="97" t="s">
        <v>60</v>
      </c>
      <c r="E12" s="97" t="s">
        <v>57</v>
      </c>
      <c r="F12" s="105" t="s">
        <v>58</v>
      </c>
      <c r="G12" s="105" t="s">
        <v>59</v>
      </c>
      <c r="H12" s="72"/>
      <c r="I12" s="72"/>
      <c r="J12" s="72"/>
      <c r="K12" s="72"/>
      <c r="L12" s="72"/>
      <c r="M12" s="69"/>
      <c r="N12" s="69"/>
      <c r="O12" s="69"/>
      <c r="P12" s="69"/>
      <c r="Q12" s="69"/>
      <c r="R12" s="69"/>
      <c r="S12" s="69"/>
      <c r="T12" s="69"/>
      <c r="U12" s="69"/>
      <c r="V12" s="93"/>
      <c r="W12" s="96"/>
      <c r="X12" s="99"/>
      <c r="Y12" s="21"/>
      <c r="Z12"/>
    </row>
    <row r="13" spans="2:26" ht="15.75" customHeight="1">
      <c r="B13" s="70"/>
      <c r="C13" s="97"/>
      <c r="D13" s="97"/>
      <c r="E13" s="97"/>
      <c r="F13" s="105"/>
      <c r="G13" s="105"/>
      <c r="H13" s="72"/>
      <c r="I13" s="72"/>
      <c r="J13" s="72"/>
      <c r="K13" s="72"/>
      <c r="L13" s="72"/>
      <c r="M13" s="70"/>
      <c r="N13" s="70"/>
      <c r="O13" s="70"/>
      <c r="P13" s="70"/>
      <c r="Q13" s="70"/>
      <c r="R13" s="70"/>
      <c r="S13" s="70"/>
      <c r="T13" s="70"/>
      <c r="U13" s="70"/>
      <c r="V13" s="94"/>
      <c r="W13" s="96"/>
      <c r="X13" s="99"/>
      <c r="Y13" s="21"/>
      <c r="Z13"/>
    </row>
    <row r="14" spans="2:26" ht="30" customHeight="1">
      <c r="B14" s="87"/>
      <c r="C14" s="97"/>
      <c r="D14" s="97"/>
      <c r="E14" s="97"/>
      <c r="F14" s="105"/>
      <c r="G14" s="105"/>
      <c r="H14" s="72"/>
      <c r="I14" s="72"/>
      <c r="J14" s="72"/>
      <c r="K14" s="72"/>
      <c r="L14" s="72"/>
      <c r="M14" s="71"/>
      <c r="N14" s="71"/>
      <c r="O14" s="71"/>
      <c r="P14" s="71"/>
      <c r="Q14" s="71"/>
      <c r="R14" s="71"/>
      <c r="S14" s="71"/>
      <c r="T14" s="71"/>
      <c r="U14" s="71"/>
      <c r="V14" s="95"/>
      <c r="W14" s="96"/>
      <c r="X14" s="100"/>
      <c r="Y14" s="21"/>
      <c r="Z14"/>
    </row>
    <row r="15" spans="2:27" ht="15.75" customHeight="1">
      <c r="B15" s="60">
        <v>1</v>
      </c>
      <c r="C15" s="106">
        <v>31704.78</v>
      </c>
      <c r="D15" s="106">
        <v>398.38</v>
      </c>
      <c r="E15" s="106">
        <v>24621.05</v>
      </c>
      <c r="F15" s="106">
        <v>69631.8</v>
      </c>
      <c r="G15" s="106">
        <v>67926.38</v>
      </c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3">
        <f>SUM(C15:V15)</f>
        <v>194282.39</v>
      </c>
      <c r="X15" s="68">
        <v>33.4</v>
      </c>
      <c r="Y15" s="22"/>
      <c r="Z15" s="101" t="s">
        <v>44</v>
      </c>
      <c r="AA15" s="101"/>
    </row>
    <row r="16" spans="2:27" ht="15.75">
      <c r="B16" s="60">
        <v>2</v>
      </c>
      <c r="C16" s="106">
        <v>39843.21</v>
      </c>
      <c r="D16" s="106">
        <v>0</v>
      </c>
      <c r="E16" s="106">
        <v>29465.13</v>
      </c>
      <c r="F16" s="106">
        <v>84740.96</v>
      </c>
      <c r="G16" s="106">
        <v>98599.95</v>
      </c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3">
        <f aca="true" t="shared" si="0" ref="W16:W45">SUM(C16:V16)</f>
        <v>252649.25</v>
      </c>
      <c r="X16" s="64">
        <f>IF(Паспорт!P17&gt;0,Паспорт!P17,X15)</f>
        <v>33.4</v>
      </c>
      <c r="Y16" s="22"/>
      <c r="Z16" s="101"/>
      <c r="AA16" s="101"/>
    </row>
    <row r="17" spans="2:27" ht="15.75">
      <c r="B17" s="60">
        <v>3</v>
      </c>
      <c r="C17" s="106">
        <v>35992.44</v>
      </c>
      <c r="D17" s="106">
        <v>0</v>
      </c>
      <c r="E17" s="106">
        <v>29655.54</v>
      </c>
      <c r="F17" s="106">
        <v>78403.51</v>
      </c>
      <c r="G17" s="106">
        <v>94870.9</v>
      </c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3">
        <f t="shared" si="0"/>
        <v>238922.38999999998</v>
      </c>
      <c r="X17" s="64">
        <f>IF(Паспорт!P18&gt;0,Паспорт!P18,X16)</f>
        <v>33.4</v>
      </c>
      <c r="Y17" s="22"/>
      <c r="Z17" s="101"/>
      <c r="AA17" s="101"/>
    </row>
    <row r="18" spans="2:27" ht="15.75">
      <c r="B18" s="60">
        <v>4</v>
      </c>
      <c r="C18" s="106">
        <v>31943.15</v>
      </c>
      <c r="D18" s="106">
        <v>0</v>
      </c>
      <c r="E18" s="106">
        <v>25566.56</v>
      </c>
      <c r="F18" s="106">
        <v>76214.46</v>
      </c>
      <c r="G18" s="106">
        <v>71469.36</v>
      </c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3">
        <f t="shared" si="0"/>
        <v>205193.53000000003</v>
      </c>
      <c r="X18" s="64">
        <f>IF(Паспорт!P19&gt;0,Паспорт!P19,X17)</f>
        <v>33.4</v>
      </c>
      <c r="Y18" s="22"/>
      <c r="Z18" s="101"/>
      <c r="AA18" s="101"/>
    </row>
    <row r="19" spans="2:27" ht="15.75">
      <c r="B19" s="60">
        <v>5</v>
      </c>
      <c r="C19" s="106">
        <v>28076.35</v>
      </c>
      <c r="D19" s="106">
        <v>401.27</v>
      </c>
      <c r="E19" s="106">
        <v>20995.09</v>
      </c>
      <c r="F19" s="106">
        <v>60242.46</v>
      </c>
      <c r="G19" s="106">
        <v>40835.35</v>
      </c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3">
        <f t="shared" si="0"/>
        <v>150550.52</v>
      </c>
      <c r="X19" s="64">
        <f>IF(Паспорт!P20&gt;0,Паспорт!P20,X18)</f>
        <v>33.4</v>
      </c>
      <c r="Y19" s="22"/>
      <c r="Z19" s="101"/>
      <c r="AA19" s="101"/>
    </row>
    <row r="20" spans="2:27" ht="15.75" customHeight="1">
      <c r="B20" s="60">
        <v>6</v>
      </c>
      <c r="C20" s="106">
        <v>25121.55</v>
      </c>
      <c r="D20" s="106">
        <v>0</v>
      </c>
      <c r="E20" s="106">
        <v>18847.06</v>
      </c>
      <c r="F20" s="106">
        <v>46980.8</v>
      </c>
      <c r="G20" s="106">
        <v>35273.01</v>
      </c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3">
        <f t="shared" si="0"/>
        <v>126222.42000000001</v>
      </c>
      <c r="X20" s="64">
        <f>IF(Паспорт!P21&gt;0,Паспорт!P21,X19)</f>
        <v>33.4</v>
      </c>
      <c r="Y20" s="22"/>
      <c r="Z20" s="101"/>
      <c r="AA20" s="101"/>
    </row>
    <row r="21" spans="2:27" ht="15.75">
      <c r="B21" s="60">
        <v>7</v>
      </c>
      <c r="C21" s="106">
        <v>20389.22</v>
      </c>
      <c r="D21" s="106">
        <v>0</v>
      </c>
      <c r="E21" s="106">
        <v>12785.46</v>
      </c>
      <c r="F21" s="106">
        <v>35285.63</v>
      </c>
      <c r="G21" s="106">
        <v>28392.55</v>
      </c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3">
        <f t="shared" si="0"/>
        <v>96852.86</v>
      </c>
      <c r="X21" s="64">
        <f>IF(Паспорт!P22&gt;0,Паспорт!P22,X20)</f>
        <v>33.4</v>
      </c>
      <c r="Y21" s="22"/>
      <c r="Z21" s="101"/>
      <c r="AA21" s="101"/>
    </row>
    <row r="22" spans="2:27" ht="15.75">
      <c r="B22" s="60">
        <v>8</v>
      </c>
      <c r="C22" s="106">
        <v>15974.95</v>
      </c>
      <c r="D22" s="106">
        <v>0</v>
      </c>
      <c r="E22" s="106">
        <v>9571.46</v>
      </c>
      <c r="F22" s="106">
        <v>27923.86</v>
      </c>
      <c r="G22" s="106">
        <v>22284.01</v>
      </c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3">
        <f t="shared" si="0"/>
        <v>75754.28</v>
      </c>
      <c r="X22" s="64">
        <f>IF(Паспорт!P23&gt;0,Паспорт!P23,X21)</f>
        <v>33.4</v>
      </c>
      <c r="Y22" s="22"/>
      <c r="Z22" s="101"/>
      <c r="AA22" s="101"/>
    </row>
    <row r="23" spans="2:27" ht="15" customHeight="1">
      <c r="B23" s="60">
        <v>9</v>
      </c>
      <c r="C23" s="106">
        <v>14782.27</v>
      </c>
      <c r="D23" s="106">
        <v>338.18</v>
      </c>
      <c r="E23" s="106">
        <v>7757.05</v>
      </c>
      <c r="F23" s="106">
        <v>26836.03</v>
      </c>
      <c r="G23" s="106">
        <v>19877.43</v>
      </c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3">
        <f t="shared" si="0"/>
        <v>69590.95999999999</v>
      </c>
      <c r="X23" s="64">
        <f>IF(Паспорт!P24&gt;0,Паспорт!P24,X22)</f>
        <v>33.4</v>
      </c>
      <c r="Y23" s="22"/>
      <c r="Z23" s="101"/>
      <c r="AA23" s="101"/>
    </row>
    <row r="24" spans="2:26" ht="15.75">
      <c r="B24" s="60">
        <v>10</v>
      </c>
      <c r="C24" s="106">
        <v>15418.82</v>
      </c>
      <c r="D24" s="106">
        <v>0</v>
      </c>
      <c r="E24" s="106">
        <v>9343.6</v>
      </c>
      <c r="F24" s="106">
        <v>24561.26</v>
      </c>
      <c r="G24" s="106">
        <v>19762.36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3">
        <f t="shared" si="0"/>
        <v>69086.04</v>
      </c>
      <c r="X24" s="64">
        <f>IF(Паспорт!P25&gt;0,Паспорт!P25,X23)</f>
        <v>33.4</v>
      </c>
      <c r="Y24" s="22"/>
      <c r="Z24" s="29"/>
    </row>
    <row r="25" spans="2:26" ht="15.75">
      <c r="B25" s="60">
        <v>11</v>
      </c>
      <c r="C25" s="106">
        <v>13306.1</v>
      </c>
      <c r="D25" s="106">
        <v>0</v>
      </c>
      <c r="E25" s="106">
        <v>6929.82</v>
      </c>
      <c r="F25" s="106">
        <v>29521.96</v>
      </c>
      <c r="G25" s="106">
        <v>17728.57</v>
      </c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3">
        <f t="shared" si="0"/>
        <v>67486.45</v>
      </c>
      <c r="X25" s="64">
        <f>IF(Паспорт!P26&gt;0,Паспорт!P26,X24)</f>
        <v>33.4</v>
      </c>
      <c r="Y25" s="22"/>
      <c r="Z25" s="29"/>
    </row>
    <row r="26" spans="2:27" ht="15.75" customHeight="1">
      <c r="B26" s="60">
        <v>12</v>
      </c>
      <c r="C26" s="106">
        <v>12086.51</v>
      </c>
      <c r="D26" s="106">
        <v>0</v>
      </c>
      <c r="E26" s="106">
        <v>7447.12</v>
      </c>
      <c r="F26" s="106">
        <v>22217.39</v>
      </c>
      <c r="G26" s="106">
        <v>16206.13</v>
      </c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3">
        <f t="shared" si="0"/>
        <v>57957.15</v>
      </c>
      <c r="X26" s="64">
        <f>IF(Паспорт!P27&gt;0,Паспорт!P27,X25)</f>
        <v>33.4</v>
      </c>
      <c r="Y26" s="22"/>
      <c r="Z26" s="102" t="s">
        <v>42</v>
      </c>
      <c r="AA26" s="102"/>
    </row>
    <row r="27" spans="2:27" ht="15.75">
      <c r="B27" s="60">
        <v>13</v>
      </c>
      <c r="C27" s="106">
        <v>11664.38</v>
      </c>
      <c r="D27" s="106">
        <v>319.62</v>
      </c>
      <c r="E27" s="106">
        <v>6241.23</v>
      </c>
      <c r="F27" s="106">
        <v>22126.62</v>
      </c>
      <c r="G27" s="106">
        <v>15616.38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3">
        <f t="shared" si="0"/>
        <v>55968.229999999996</v>
      </c>
      <c r="X27" s="64">
        <f>IF(Паспорт!P28&gt;0,Паспорт!P28,X26)</f>
        <v>33.4</v>
      </c>
      <c r="Y27" s="22"/>
      <c r="Z27" s="102"/>
      <c r="AA27" s="102"/>
    </row>
    <row r="28" spans="2:27" ht="15.75">
      <c r="B28" s="60">
        <v>14</v>
      </c>
      <c r="C28" s="106">
        <v>12826.69</v>
      </c>
      <c r="D28" s="106">
        <v>0</v>
      </c>
      <c r="E28" s="106">
        <v>6977.38</v>
      </c>
      <c r="F28" s="106">
        <v>24588.55</v>
      </c>
      <c r="G28" s="106">
        <v>15255.64</v>
      </c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3">
        <f t="shared" si="0"/>
        <v>59648.259999999995</v>
      </c>
      <c r="X28" s="64">
        <f>IF(Паспорт!P29&gt;0,Паспорт!P29,X27)</f>
        <v>33.4</v>
      </c>
      <c r="Y28" s="22"/>
      <c r="Z28" s="102"/>
      <c r="AA28" s="102"/>
    </row>
    <row r="29" spans="2:27" ht="15.75">
      <c r="B29" s="60">
        <v>15</v>
      </c>
      <c r="C29" s="106">
        <v>15849.16</v>
      </c>
      <c r="D29" s="106">
        <v>0</v>
      </c>
      <c r="E29" s="106">
        <v>9842.72</v>
      </c>
      <c r="F29" s="106">
        <v>30227.01</v>
      </c>
      <c r="G29" s="106">
        <v>19443.94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3">
        <f t="shared" si="0"/>
        <v>75362.83</v>
      </c>
      <c r="X29" s="64">
        <f>IF(Паспорт!P30&gt;0,Паспорт!P30,X28)</f>
        <v>33.4</v>
      </c>
      <c r="Y29" s="22"/>
      <c r="Z29" s="102"/>
      <c r="AA29" s="102"/>
    </row>
    <row r="30" spans="2:27" ht="15.75">
      <c r="B30" s="61">
        <v>16</v>
      </c>
      <c r="C30" s="106">
        <v>22722.72</v>
      </c>
      <c r="D30" s="106">
        <v>444.19</v>
      </c>
      <c r="E30" s="106">
        <v>12338.94</v>
      </c>
      <c r="F30" s="106">
        <v>38006.65</v>
      </c>
      <c r="G30" s="106">
        <v>24025.41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3">
        <f t="shared" si="0"/>
        <v>97537.91</v>
      </c>
      <c r="X30" s="64">
        <f>IF(Паспорт!P31&gt;0,Паспорт!P31,X29)</f>
        <v>33.4</v>
      </c>
      <c r="Y30" s="22"/>
      <c r="Z30" s="102"/>
      <c r="AA30" s="102"/>
    </row>
    <row r="31" spans="2:27" ht="15.75">
      <c r="B31" s="61">
        <v>17</v>
      </c>
      <c r="C31" s="106">
        <v>15584.65</v>
      </c>
      <c r="D31" s="106">
        <v>0</v>
      </c>
      <c r="E31" s="106">
        <v>10651.7</v>
      </c>
      <c r="F31" s="106">
        <v>41876.03</v>
      </c>
      <c r="G31" s="106">
        <v>21193.33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3">
        <f t="shared" si="0"/>
        <v>89305.71</v>
      </c>
      <c r="X31" s="64">
        <f>IF(Паспорт!P32&gt;0,Паспорт!P32,X30)</f>
        <v>33.4</v>
      </c>
      <c r="Y31" s="22"/>
      <c r="Z31" s="102"/>
      <c r="AA31" s="102"/>
    </row>
    <row r="32" spans="2:26" ht="15.75">
      <c r="B32" s="61">
        <v>18</v>
      </c>
      <c r="C32" s="106">
        <v>10966.08</v>
      </c>
      <c r="D32" s="106">
        <v>0</v>
      </c>
      <c r="E32" s="106">
        <v>5714.88</v>
      </c>
      <c r="F32" s="106">
        <v>26479.27</v>
      </c>
      <c r="G32" s="106">
        <v>13749.2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3">
        <f t="shared" si="0"/>
        <v>56909.42999999999</v>
      </c>
      <c r="X32" s="64">
        <f>IF(Паспорт!P33&gt;0,Паспорт!P33,X31)</f>
        <v>33.4</v>
      </c>
      <c r="Y32" s="22"/>
      <c r="Z32" s="29"/>
    </row>
    <row r="33" spans="2:26" ht="15.75">
      <c r="B33" s="61">
        <v>19</v>
      </c>
      <c r="C33" s="106">
        <v>12099.65</v>
      </c>
      <c r="D33" s="106">
        <v>0</v>
      </c>
      <c r="E33" s="106">
        <v>8428.58</v>
      </c>
      <c r="F33" s="107">
        <v>22609.5</v>
      </c>
      <c r="G33" s="106">
        <v>14682.58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3">
        <f t="shared" si="0"/>
        <v>57820.31</v>
      </c>
      <c r="X33" s="64">
        <f>IF(Паспорт!P34&gt;0,Паспорт!P34,X32)</f>
        <v>33.89</v>
      </c>
      <c r="Y33" s="22"/>
      <c r="Z33" s="29"/>
    </row>
    <row r="34" spans="2:26" ht="15.75">
      <c r="B34" s="61">
        <v>20</v>
      </c>
      <c r="C34" s="106">
        <v>15611.13</v>
      </c>
      <c r="D34" s="106">
        <v>372.31</v>
      </c>
      <c r="E34" s="106">
        <v>9635.58</v>
      </c>
      <c r="F34" s="106">
        <v>33200.3</v>
      </c>
      <c r="G34" s="106">
        <v>19161.35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3">
        <f t="shared" si="0"/>
        <v>77980.67</v>
      </c>
      <c r="X34" s="64">
        <f>IF(Паспорт!P35&gt;0,Паспорт!P35,X33)</f>
        <v>33.89</v>
      </c>
      <c r="Y34" s="22"/>
      <c r="Z34" s="29"/>
    </row>
    <row r="35" spans="2:26" ht="15.75">
      <c r="B35" s="61">
        <v>21</v>
      </c>
      <c r="C35" s="106">
        <v>22639.78</v>
      </c>
      <c r="D35" s="106">
        <v>0</v>
      </c>
      <c r="E35" s="106">
        <v>15316.94</v>
      </c>
      <c r="F35" s="106">
        <v>40275.65</v>
      </c>
      <c r="G35" s="106">
        <v>27793.97</v>
      </c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3">
        <f t="shared" si="0"/>
        <v>106026.34</v>
      </c>
      <c r="X35" s="64">
        <f>IF(Паспорт!P36&gt;0,Паспорт!P36,X34)</f>
        <v>33.89</v>
      </c>
      <c r="Y35" s="22"/>
      <c r="Z35" s="29"/>
    </row>
    <row r="36" spans="2:26" ht="15.75">
      <c r="B36" s="61">
        <v>22</v>
      </c>
      <c r="C36" s="106">
        <v>21776.91</v>
      </c>
      <c r="D36" s="106">
        <v>0</v>
      </c>
      <c r="E36" s="106">
        <v>14390.21</v>
      </c>
      <c r="F36" s="106">
        <v>43094.95</v>
      </c>
      <c r="G36" s="106">
        <v>28964.31</v>
      </c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3">
        <f t="shared" si="0"/>
        <v>108226.37999999999</v>
      </c>
      <c r="X36" s="64">
        <f>IF(Паспорт!P37&gt;0,Паспорт!P37,X35)</f>
        <v>34.7</v>
      </c>
      <c r="Y36" s="22"/>
      <c r="Z36" s="29"/>
    </row>
    <row r="37" spans="2:26" ht="15.75">
      <c r="B37" s="61">
        <v>23</v>
      </c>
      <c r="C37" s="106">
        <v>17694.37</v>
      </c>
      <c r="D37" s="106">
        <v>0</v>
      </c>
      <c r="E37" s="106">
        <v>11234.73</v>
      </c>
      <c r="F37" s="106">
        <v>34593.51</v>
      </c>
      <c r="G37" s="106">
        <v>22252.54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3">
        <f t="shared" si="0"/>
        <v>85775.15</v>
      </c>
      <c r="X37" s="64">
        <f>IF(Паспорт!P38&gt;0,Паспорт!P38,X36)</f>
        <v>34.7</v>
      </c>
      <c r="Y37" s="22"/>
      <c r="Z37" s="29"/>
    </row>
    <row r="38" spans="2:26" ht="15.75">
      <c r="B38" s="61">
        <v>24</v>
      </c>
      <c r="C38" s="106">
        <v>15977.55</v>
      </c>
      <c r="D38" s="106">
        <v>367.26</v>
      </c>
      <c r="E38" s="106">
        <v>11334.27</v>
      </c>
      <c r="F38" s="106">
        <v>33157.98</v>
      </c>
      <c r="G38" s="106">
        <v>20192.96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3">
        <f t="shared" si="0"/>
        <v>81030.02</v>
      </c>
      <c r="X38" s="64">
        <f>IF(Паспорт!P39&gt;0,Паспорт!P39,X37)</f>
        <v>34.7</v>
      </c>
      <c r="Y38" s="22"/>
      <c r="Z38" s="29"/>
    </row>
    <row r="39" spans="2:26" ht="15.75">
      <c r="B39" s="61">
        <v>25</v>
      </c>
      <c r="C39" s="106">
        <v>17153.23</v>
      </c>
      <c r="D39" s="106">
        <v>0</v>
      </c>
      <c r="E39" s="106">
        <v>9381.74</v>
      </c>
      <c r="F39" s="106">
        <v>38078.7</v>
      </c>
      <c r="G39" s="106">
        <v>20556.32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3">
        <f t="shared" si="0"/>
        <v>85169.98999999999</v>
      </c>
      <c r="X39" s="64">
        <f>IF(Паспорт!P40&gt;0,Паспорт!P40,X38)</f>
        <v>34.7</v>
      </c>
      <c r="Y39" s="22"/>
      <c r="Z39" s="29"/>
    </row>
    <row r="40" spans="2:26" ht="15.75">
      <c r="B40" s="61">
        <v>26</v>
      </c>
      <c r="C40" s="106">
        <v>15577.22</v>
      </c>
      <c r="D40" s="106">
        <v>0</v>
      </c>
      <c r="E40" s="106">
        <v>10761.05</v>
      </c>
      <c r="F40" s="106">
        <v>33043.73</v>
      </c>
      <c r="G40" s="106">
        <v>19149.24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3">
        <f t="shared" si="0"/>
        <v>78531.24</v>
      </c>
      <c r="X40" s="64">
        <f>IF(Паспорт!P41&gt;0,Паспорт!P41,X39)</f>
        <v>34.7</v>
      </c>
      <c r="Y40" s="22"/>
      <c r="Z40" s="29"/>
    </row>
    <row r="41" spans="2:26" ht="15.75">
      <c r="B41" s="61">
        <v>27</v>
      </c>
      <c r="C41" s="106">
        <v>16910.06</v>
      </c>
      <c r="D41" s="106">
        <v>0</v>
      </c>
      <c r="E41" s="106">
        <v>10955.68</v>
      </c>
      <c r="F41" s="106">
        <v>35521.55</v>
      </c>
      <c r="G41" s="106">
        <v>20160.15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3">
        <f t="shared" si="0"/>
        <v>83547.44</v>
      </c>
      <c r="X41" s="64">
        <f>IF(Паспорт!P42&gt;0,Паспорт!P42,X40)</f>
        <v>35.03</v>
      </c>
      <c r="Y41" s="22"/>
      <c r="Z41" s="29"/>
    </row>
    <row r="42" spans="2:26" ht="15.75">
      <c r="B42" s="61">
        <v>28</v>
      </c>
      <c r="C42" s="106">
        <v>15137.26</v>
      </c>
      <c r="D42" s="106">
        <v>0</v>
      </c>
      <c r="E42" s="106">
        <v>10875.84</v>
      </c>
      <c r="F42" s="106">
        <v>37273.92</v>
      </c>
      <c r="G42" s="106">
        <v>18636.37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3">
        <f t="shared" si="0"/>
        <v>81923.39</v>
      </c>
      <c r="X42" s="64">
        <f>IF(Паспорт!P43&gt;0,Паспорт!P43,X41)</f>
        <v>35.03</v>
      </c>
      <c r="Y42" s="22"/>
      <c r="Z42" s="29"/>
    </row>
    <row r="43" spans="2:26" ht="15.75" customHeight="1">
      <c r="B43" s="61">
        <v>29</v>
      </c>
      <c r="C43" s="106">
        <v>15048.03</v>
      </c>
      <c r="D43" s="106">
        <v>142118.96</v>
      </c>
      <c r="E43" s="106">
        <v>8201.34</v>
      </c>
      <c r="F43" s="106">
        <v>31033.89</v>
      </c>
      <c r="G43" s="106">
        <v>18654.03</v>
      </c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3">
        <f t="shared" si="0"/>
        <v>215056.24999999997</v>
      </c>
      <c r="X43" s="64">
        <f>IF(Паспорт!P44&gt;0,Паспорт!P44,X42)</f>
        <v>35.03</v>
      </c>
      <c r="Y43" s="22"/>
      <c r="Z43" s="29"/>
    </row>
    <row r="44" spans="2:26" ht="15.75" customHeight="1">
      <c r="B44" s="61">
        <v>30</v>
      </c>
      <c r="C44" s="106">
        <v>20241.64</v>
      </c>
      <c r="D44" s="106">
        <v>3706.69</v>
      </c>
      <c r="E44" s="106">
        <v>11872.7</v>
      </c>
      <c r="F44" s="106">
        <v>33995.8</v>
      </c>
      <c r="G44" s="106">
        <v>23450.56</v>
      </c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3">
        <f t="shared" si="0"/>
        <v>93267.39</v>
      </c>
      <c r="X44" s="64">
        <f>IF(Паспорт!P45&gt;0,Паспорт!P45,X43)</f>
        <v>35.03</v>
      </c>
      <c r="Y44" s="22"/>
      <c r="Z44" s="29"/>
    </row>
    <row r="45" spans="2:26" ht="15.75" customHeight="1">
      <c r="B45" s="61">
        <v>31</v>
      </c>
      <c r="C45" s="62">
        <v>0</v>
      </c>
      <c r="D45" s="62">
        <v>0</v>
      </c>
      <c r="E45" s="62">
        <v>0</v>
      </c>
      <c r="F45" s="62">
        <v>0</v>
      </c>
      <c r="G45" s="62">
        <v>0</v>
      </c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3">
        <f t="shared" si="0"/>
        <v>0</v>
      </c>
      <c r="X45" s="64">
        <f>IF(Паспорт!P46&gt;0,Паспорт!P46,X44)</f>
        <v>35.03</v>
      </c>
      <c r="Y45" s="28"/>
      <c r="Z45" s="29"/>
    </row>
    <row r="46" spans="2:27" ht="66" customHeight="1">
      <c r="B46" s="16" t="s">
        <v>41</v>
      </c>
      <c r="C46" s="65">
        <f aca="true" t="shared" si="1" ref="C46:V46">SUM(C15:C45)</f>
        <v>580119.86</v>
      </c>
      <c r="D46" s="65">
        <f t="shared" si="1"/>
        <v>148466.86</v>
      </c>
      <c r="E46" s="65">
        <f t="shared" si="1"/>
        <v>387140.45000000007</v>
      </c>
      <c r="F46" s="65">
        <f t="shared" si="1"/>
        <v>1181743.73</v>
      </c>
      <c r="G46" s="65">
        <f t="shared" si="1"/>
        <v>896164.2799999999</v>
      </c>
      <c r="H46" s="65">
        <f t="shared" si="1"/>
        <v>0</v>
      </c>
      <c r="I46" s="65">
        <f t="shared" si="1"/>
        <v>0</v>
      </c>
      <c r="J46" s="65">
        <f t="shared" si="1"/>
        <v>0</v>
      </c>
      <c r="K46" s="65">
        <f t="shared" si="1"/>
        <v>0</v>
      </c>
      <c r="L46" s="65">
        <f t="shared" si="1"/>
        <v>0</v>
      </c>
      <c r="M46" s="65">
        <f t="shared" si="1"/>
        <v>0</v>
      </c>
      <c r="N46" s="65">
        <f t="shared" si="1"/>
        <v>0</v>
      </c>
      <c r="O46" s="65">
        <f t="shared" si="1"/>
        <v>0</v>
      </c>
      <c r="P46" s="65">
        <f t="shared" si="1"/>
        <v>0</v>
      </c>
      <c r="Q46" s="65">
        <f t="shared" si="1"/>
        <v>0</v>
      </c>
      <c r="R46" s="65">
        <f t="shared" si="1"/>
        <v>0</v>
      </c>
      <c r="S46" s="65">
        <f t="shared" si="1"/>
        <v>0</v>
      </c>
      <c r="T46" s="65">
        <f t="shared" si="1"/>
        <v>0</v>
      </c>
      <c r="U46" s="65">
        <f t="shared" si="1"/>
        <v>0</v>
      </c>
      <c r="V46" s="65">
        <f t="shared" si="1"/>
        <v>0</v>
      </c>
      <c r="W46" s="66">
        <f>SUM(W15:W45)</f>
        <v>3193635.18</v>
      </c>
      <c r="X46" s="67">
        <f>SUMPRODUCT(X15:X45,W15:W45)/SUM(W15:W45)</f>
        <v>33.85751405672454</v>
      </c>
      <c r="Y46" s="27"/>
      <c r="Z46" s="102" t="s">
        <v>42</v>
      </c>
      <c r="AA46" s="102"/>
    </row>
    <row r="47" spans="2:26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23"/>
      <c r="Z47"/>
    </row>
    <row r="48" spans="3:26" ht="12.75"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24"/>
      <c r="Z48"/>
    </row>
    <row r="49" spans="3:4" ht="12.75">
      <c r="C49" s="1"/>
      <c r="D49" s="1"/>
    </row>
    <row r="50" spans="2:25" ht="15">
      <c r="B50" s="31"/>
      <c r="C50" s="42" t="s">
        <v>51</v>
      </c>
      <c r="D50" s="42"/>
      <c r="E50" s="42"/>
      <c r="F50" s="42"/>
      <c r="G50" s="42"/>
      <c r="H50" s="14"/>
      <c r="I50" s="14"/>
      <c r="J50" s="14"/>
      <c r="K50" s="14"/>
      <c r="L50" s="14"/>
      <c r="M50" s="14"/>
      <c r="N50" s="14"/>
      <c r="O50" s="14"/>
      <c r="P50" s="42" t="s">
        <v>50</v>
      </c>
      <c r="Q50" s="14"/>
      <c r="R50" s="14"/>
      <c r="S50" s="14"/>
      <c r="T50" s="14"/>
      <c r="U50" s="47"/>
      <c r="V50" s="47"/>
      <c r="W50" s="73">
        <v>42494</v>
      </c>
      <c r="X50" s="74"/>
      <c r="Y50" s="25"/>
    </row>
    <row r="51" spans="3:25" ht="12.75">
      <c r="C51" s="45"/>
      <c r="D51" s="45" t="s">
        <v>38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50" t="s">
        <v>29</v>
      </c>
      <c r="Q51" s="50"/>
      <c r="R51" s="45"/>
      <c r="S51" s="45"/>
      <c r="T51" s="45"/>
      <c r="U51" s="44" t="s">
        <v>0</v>
      </c>
      <c r="V51" s="44"/>
      <c r="W51" s="44"/>
      <c r="X51" s="44" t="s">
        <v>16</v>
      </c>
      <c r="Y51" s="2"/>
    </row>
    <row r="52" spans="3:25" ht="18" customHeight="1">
      <c r="C52" s="13" t="s">
        <v>37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1</v>
      </c>
      <c r="P52" s="42" t="s">
        <v>54</v>
      </c>
      <c r="Q52" s="14"/>
      <c r="R52" s="14"/>
      <c r="S52" s="14"/>
      <c r="T52" s="14"/>
      <c r="U52" s="47"/>
      <c r="V52" s="47"/>
      <c r="W52" s="73">
        <v>42494</v>
      </c>
      <c r="X52" s="74"/>
      <c r="Y52" s="26"/>
    </row>
    <row r="53" spans="3:25" ht="12.75">
      <c r="C53" s="1"/>
      <c r="D53" s="45" t="s">
        <v>39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 t="s">
        <v>29</v>
      </c>
      <c r="Q53" s="45"/>
      <c r="R53" s="45"/>
      <c r="S53" s="45"/>
      <c r="T53" s="45"/>
      <c r="U53" s="44" t="s">
        <v>0</v>
      </c>
      <c r="V53" s="44"/>
      <c r="W53" s="44"/>
      <c r="X53" s="44" t="s">
        <v>16</v>
      </c>
      <c r="Y53" s="2"/>
    </row>
  </sheetData>
  <sheetProtection/>
  <mergeCells count="35">
    <mergeCell ref="Z15:AA23"/>
    <mergeCell ref="Z26:AA31"/>
    <mergeCell ref="C48:X48"/>
    <mergeCell ref="J12:J14"/>
    <mergeCell ref="K12:K14"/>
    <mergeCell ref="L12:L14"/>
    <mergeCell ref="M12:M14"/>
    <mergeCell ref="Z46:AA46"/>
    <mergeCell ref="F12:F14"/>
    <mergeCell ref="S12:S14"/>
    <mergeCell ref="X11:X14"/>
    <mergeCell ref="P12:P14"/>
    <mergeCell ref="Q12:Q14"/>
    <mergeCell ref="C11:V11"/>
    <mergeCell ref="C5:X5"/>
    <mergeCell ref="R12:R14"/>
    <mergeCell ref="B11:B14"/>
    <mergeCell ref="I12:I14"/>
    <mergeCell ref="C12:C14"/>
    <mergeCell ref="N12:N14"/>
    <mergeCell ref="O12:O14"/>
    <mergeCell ref="E12:E14"/>
    <mergeCell ref="G12:G14"/>
    <mergeCell ref="H12:H14"/>
    <mergeCell ref="D12:D14"/>
    <mergeCell ref="W52:X52"/>
    <mergeCell ref="B6:Y6"/>
    <mergeCell ref="B7:Y7"/>
    <mergeCell ref="B8:Y8"/>
    <mergeCell ref="B9:Y9"/>
    <mergeCell ref="W50:X50"/>
    <mergeCell ref="T12:T14"/>
    <mergeCell ref="U12:U14"/>
    <mergeCell ref="V12:V14"/>
    <mergeCell ref="W11:W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Семутин Сергей Николаевич</cp:lastModifiedBy>
  <cp:lastPrinted>2016-05-06T06:52:35Z</cp:lastPrinted>
  <dcterms:created xsi:type="dcterms:W3CDTF">2010-01-29T08:37:16Z</dcterms:created>
  <dcterms:modified xsi:type="dcterms:W3CDTF">2016-05-16T09:50:18Z</dcterms:modified>
  <cp:category/>
  <cp:version/>
  <cp:contentType/>
  <cp:contentStatus/>
</cp:coreProperties>
</file>