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<sst xmlns="http://schemas.openxmlformats.org/spreadsheetml/2006/main" count="75" uniqueCount="62">
  <si>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</si>
  <si>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</si>
  <si>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</si>
  <si>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</si>
  <si>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</si>
  <si>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</si>
  <si>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</si>
  <si>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</si>
  <si>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</si>
  <si>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</si>
  <si>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</si>
  <si>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</si>
  <si>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</si>
  <si>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</si>
  <si>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</si>
  <si>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</si>
  <si>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</si>
  <si>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</si>
  <si>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</si>
  <si>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</si>
  <si>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</si>
  <si>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</si>
  <si>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</si>
  <si>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</si>
  <si>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</si>
  <si>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</si>
  <si>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</si>
  <si>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</si>
  <si>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</si>
  <si>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</si>
  <si>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</si>
  <si>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</si>
  <si>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</si>
  <si>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</si>
  <si>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</si>
  <si>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</si>
  <si>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</si>
  <si>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</si>
  <si>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</si>
  <si>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</si>
  <si>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</si>
  <si>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</si>
  <si>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</si>
  <si>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</si>
  <si>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</si>
  <si>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</si>
  <si>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</si>
  <si>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</si>
  <si>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</si>
  <si>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</si>
  <si>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Сєвєродонецьк</t>
    </r>
  </si>
  <si>
    <t>відс.</t>
  </si>
  <si>
    <t xml:space="preserve">Сєвєродонецьке ЛВУМГ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</si>
  <si>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Луганськ-Лисичанск-Рубіжне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30.04.2016р.</t>
    </r>
  </si>
  <si>
    <t>ГРС Сєвєродонецьк город</t>
  </si>
  <si>
    <t>ГРС Сєвєродонецьк СХК-1</t>
  </si>
  <si>
    <t>ГРС Сєвєродонецьк Лисичанськ</t>
  </si>
  <si>
    <t xml:space="preserve"> з газопроводу   Луганськ-Лисичанск-Рубіжне    за період з   01.04.2016р. по 30.04.2016р. </t>
  </si>
  <si>
    <t xml:space="preserve">по ГРС м.Сєвєродонецьк нитка город, СХК-1, Лисичанськ </t>
  </si>
  <si>
    <t xml:space="preserve">          переданогоСєвєродонецьким ЛВУМГ  та прийнятого ПАТ "Луганськгаз" </t>
  </si>
  <si>
    <t xml:space="preserve">  прізвище</t>
  </si>
  <si>
    <t>Ісаєв В.С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</si>
</sst>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/>
    </xf>
    <xf numFmtId="179" fontId="76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79" fontId="7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76" fillId="0" borderId="10" xfId="0" applyNumberFormat="1" applyFont="1" applyBorder="1" applyAlignment="1">
      <alignment wrapText="1"/>
    </xf>
    <xf numFmtId="2" fontId="76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" fontId="14" fillId="0" borderId="13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78" fillId="0" borderId="20" xfId="0" applyFont="1" applyBorder="1" applyAlignment="1">
      <alignment horizontal="center" vertical="center" textRotation="90" wrapText="1"/>
    </xf>
    <xf numFmtId="0" fontId="78" fillId="0" borderId="21" xfId="0" applyFont="1" applyBorder="1" applyAlignment="1">
      <alignment horizontal="center" vertical="center" textRotation="90" wrapText="1"/>
    </xf>
    <xf numFmtId="0" fontId="78" fillId="0" borderId="22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23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14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zoomScale="89" zoomScaleNormal="89" zoomScaleSheetLayoutView="100" zoomScalePageLayoutView="0" workbookViewId="0" topLeftCell="A1">
      <selection activeCell="P31" sqref="P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0" t="s">
        <v>30</v>
      </c>
      <c r="C1" s="30"/>
      <c r="D1" s="30"/>
      <c r="E1" s="30"/>
      <c r="F1" s="30"/>
      <c r="G1" s="30"/>
      <c r="H1" s="30"/>
      <c r="I1" s="2"/>
      <c r="J1" s="2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2:27" ht="15">
      <c r="B2" s="30" t="s">
        <v>43</v>
      </c>
      <c r="C2" s="30"/>
      <c r="D2" s="30"/>
      <c r="E2" s="30"/>
      <c r="F2" s="30"/>
      <c r="G2" s="30"/>
      <c r="H2" s="30"/>
      <c r="I2" s="2"/>
      <c r="J2" s="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2:27" ht="15">
      <c r="B3" s="31" t="s">
        <v>44</v>
      </c>
      <c r="C3" s="30"/>
      <c r="D3" s="30"/>
      <c r="E3" s="30"/>
      <c r="F3" s="30"/>
      <c r="G3" s="30"/>
      <c r="H3" s="30"/>
      <c r="I3" s="2"/>
      <c r="J3" s="2"/>
      <c r="K3" s="28"/>
      <c r="L3" s="28"/>
      <c r="M3" s="28"/>
      <c r="N3" s="28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2:27" ht="15">
      <c r="B4" s="30" t="s">
        <v>32</v>
      </c>
      <c r="C4" s="30"/>
      <c r="D4" s="30"/>
      <c r="E4" s="30"/>
      <c r="F4" s="30"/>
      <c r="G4" s="30"/>
      <c r="H4" s="30"/>
      <c r="I4" s="2"/>
      <c r="J4" s="2"/>
      <c r="K4" s="28"/>
      <c r="L4" s="28"/>
      <c r="M4" s="28"/>
      <c r="N4" s="2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2:27" ht="15">
      <c r="B5" s="30" t="s">
        <v>45</v>
      </c>
      <c r="C5" s="30"/>
      <c r="D5" s="30"/>
      <c r="E5" s="30"/>
      <c r="F5" s="30"/>
      <c r="G5" s="30"/>
      <c r="H5" s="30"/>
      <c r="I5" s="2"/>
      <c r="J5" s="2"/>
      <c r="K5" s="28"/>
      <c r="L5" s="28"/>
      <c r="M5" s="28"/>
      <c r="N5" s="28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27" ht="15">
      <c r="B6" s="27"/>
      <c r="C6" s="84" t="s">
        <v>18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</row>
    <row r="7" spans="2:29" s="32" customFormat="1" ht="18.75" customHeight="1">
      <c r="B7" s="89" t="s">
        <v>50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AC7" s="33"/>
    </row>
    <row r="8" spans="2:29" s="32" customFormat="1" ht="19.5" customHeight="1">
      <c r="B8" s="79" t="s">
        <v>53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AC8" s="3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73" t="s">
        <v>26</v>
      </c>
      <c r="C10" s="81" t="s">
        <v>17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81" t="s">
        <v>6</v>
      </c>
      <c r="P10" s="82"/>
      <c r="Q10" s="82"/>
      <c r="R10" s="82"/>
      <c r="S10" s="82"/>
      <c r="T10" s="82"/>
      <c r="U10" s="86" t="s">
        <v>22</v>
      </c>
      <c r="V10" s="73" t="s">
        <v>23</v>
      </c>
      <c r="W10" s="73" t="s">
        <v>35</v>
      </c>
      <c r="X10" s="73" t="s">
        <v>25</v>
      </c>
      <c r="Y10" s="73" t="s">
        <v>24</v>
      </c>
      <c r="Z10" s="3"/>
      <c r="AB10" s="6"/>
      <c r="AC10"/>
    </row>
    <row r="11" spans="2:29" ht="48.75" customHeight="1">
      <c r="B11" s="74"/>
      <c r="C11" s="90" t="s">
        <v>2</v>
      </c>
      <c r="D11" s="80" t="s">
        <v>3</v>
      </c>
      <c r="E11" s="80" t="s">
        <v>4</v>
      </c>
      <c r="F11" s="80" t="s">
        <v>5</v>
      </c>
      <c r="G11" s="80" t="s">
        <v>8</v>
      </c>
      <c r="H11" s="80" t="s">
        <v>9</v>
      </c>
      <c r="I11" s="80" t="s">
        <v>10</v>
      </c>
      <c r="J11" s="80" t="s">
        <v>11</v>
      </c>
      <c r="K11" s="80" t="s">
        <v>12</v>
      </c>
      <c r="L11" s="80" t="s">
        <v>13</v>
      </c>
      <c r="M11" s="73" t="s">
        <v>14</v>
      </c>
      <c r="N11" s="73" t="s">
        <v>15</v>
      </c>
      <c r="O11" s="73" t="s">
        <v>7</v>
      </c>
      <c r="P11" s="73" t="s">
        <v>19</v>
      </c>
      <c r="Q11" s="73" t="s">
        <v>33</v>
      </c>
      <c r="R11" s="73" t="s">
        <v>20</v>
      </c>
      <c r="S11" s="73" t="s">
        <v>34</v>
      </c>
      <c r="T11" s="73" t="s">
        <v>21</v>
      </c>
      <c r="U11" s="87"/>
      <c r="V11" s="74"/>
      <c r="W11" s="74"/>
      <c r="X11" s="74"/>
      <c r="Y11" s="74"/>
      <c r="Z11" s="3"/>
      <c r="AB11" s="6"/>
      <c r="AC11"/>
    </row>
    <row r="12" spans="2:29" ht="15.75" customHeight="1">
      <c r="B12" s="74"/>
      <c r="C12" s="90"/>
      <c r="D12" s="80"/>
      <c r="E12" s="80"/>
      <c r="F12" s="80"/>
      <c r="G12" s="80"/>
      <c r="H12" s="80"/>
      <c r="I12" s="80"/>
      <c r="J12" s="80"/>
      <c r="K12" s="80"/>
      <c r="L12" s="80"/>
      <c r="M12" s="74"/>
      <c r="N12" s="74"/>
      <c r="O12" s="74"/>
      <c r="P12" s="74"/>
      <c r="Q12" s="74"/>
      <c r="R12" s="74"/>
      <c r="S12" s="74"/>
      <c r="T12" s="74"/>
      <c r="U12" s="87"/>
      <c r="V12" s="74"/>
      <c r="W12" s="74"/>
      <c r="X12" s="74"/>
      <c r="Y12" s="74"/>
      <c r="Z12" s="3"/>
      <c r="AB12" s="6"/>
      <c r="AC12"/>
    </row>
    <row r="13" spans="2:29" ht="30" customHeight="1">
      <c r="B13" s="76"/>
      <c r="C13" s="90"/>
      <c r="D13" s="80"/>
      <c r="E13" s="80"/>
      <c r="F13" s="80"/>
      <c r="G13" s="80"/>
      <c r="H13" s="80"/>
      <c r="I13" s="80"/>
      <c r="J13" s="80"/>
      <c r="K13" s="80"/>
      <c r="L13" s="80"/>
      <c r="M13" s="75"/>
      <c r="N13" s="75"/>
      <c r="O13" s="75"/>
      <c r="P13" s="75"/>
      <c r="Q13" s="75"/>
      <c r="R13" s="75"/>
      <c r="S13" s="75"/>
      <c r="T13" s="75"/>
      <c r="U13" s="88"/>
      <c r="V13" s="75"/>
      <c r="W13" s="75"/>
      <c r="X13" s="75"/>
      <c r="Y13" s="75"/>
      <c r="Z13" s="3"/>
      <c r="AB13" s="6"/>
      <c r="AC13"/>
    </row>
    <row r="14" spans="2:29" ht="15.75" customHeight="1">
      <c r="B14" s="13">
        <v>1</v>
      </c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  <c r="P14" s="50"/>
      <c r="Q14" s="51"/>
      <c r="R14" s="50"/>
      <c r="S14" s="51"/>
      <c r="T14" s="50"/>
      <c r="U14" s="52"/>
      <c r="V14" s="52"/>
      <c r="W14" s="48"/>
      <c r="X14" s="48"/>
      <c r="Y14" s="53"/>
      <c r="AA14" s="4">
        <f>SUM(C14:N14)</f>
        <v>0</v>
      </c>
      <c r="AB14" s="26" t="str">
        <f>IF(AA14=100,"ОК"," ")</f>
        <v> </v>
      </c>
      <c r="AC14"/>
    </row>
    <row r="15" spans="2:29" ht="15.75" customHeight="1">
      <c r="B15" s="13">
        <v>2</v>
      </c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50"/>
      <c r="Q15" s="51"/>
      <c r="R15" s="50"/>
      <c r="S15" s="51"/>
      <c r="T15" s="50"/>
      <c r="U15" s="52"/>
      <c r="V15" s="52"/>
      <c r="W15" s="48"/>
      <c r="X15" s="48"/>
      <c r="Y15" s="53"/>
      <c r="AA15" s="4">
        <f aca="true" t="shared" si="0" ref="AA15:AA44">SUM(C15:N15)</f>
        <v>0</v>
      </c>
      <c r="AB15" s="26"/>
      <c r="AC15"/>
    </row>
    <row r="16" spans="2:29" ht="15.75" customHeight="1">
      <c r="B16" s="13">
        <v>3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50"/>
      <c r="Q16" s="51"/>
      <c r="R16" s="50"/>
      <c r="S16" s="51"/>
      <c r="T16" s="50"/>
      <c r="U16" s="52"/>
      <c r="V16" s="52"/>
      <c r="W16" s="48"/>
      <c r="X16" s="53"/>
      <c r="Y16" s="53"/>
      <c r="AA16" s="4">
        <f t="shared" si="0"/>
        <v>0</v>
      </c>
      <c r="AB16" s="26"/>
      <c r="AC16"/>
    </row>
    <row r="17" spans="2:28" s="63" customFormat="1" ht="12.75">
      <c r="B17" s="37">
        <v>4</v>
      </c>
      <c r="C17" s="38">
        <v>89.1469</v>
      </c>
      <c r="D17" s="38">
        <v>2.841</v>
      </c>
      <c r="E17" s="38">
        <v>1.0809</v>
      </c>
      <c r="F17" s="38">
        <v>0.1617</v>
      </c>
      <c r="G17" s="38">
        <v>0.2837</v>
      </c>
      <c r="H17" s="38">
        <v>0.004</v>
      </c>
      <c r="I17" s="38">
        <v>0.0771</v>
      </c>
      <c r="J17" s="38">
        <v>0.0598</v>
      </c>
      <c r="K17" s="38">
        <v>0.0994</v>
      </c>
      <c r="L17" s="38">
        <v>0.01</v>
      </c>
      <c r="M17" s="38">
        <v>3.821</v>
      </c>
      <c r="N17" s="38">
        <v>2.4145</v>
      </c>
      <c r="O17" s="38">
        <v>0.7589</v>
      </c>
      <c r="P17" s="39">
        <v>33.26</v>
      </c>
      <c r="Q17" s="40">
        <v>7945</v>
      </c>
      <c r="R17" s="39">
        <v>36.84</v>
      </c>
      <c r="S17" s="41">
        <v>8799</v>
      </c>
      <c r="T17" s="39">
        <v>46.41</v>
      </c>
      <c r="U17" s="41"/>
      <c r="V17" s="41"/>
      <c r="W17" s="34" t="s">
        <v>51</v>
      </c>
      <c r="X17" s="41">
        <v>0.007</v>
      </c>
      <c r="Y17" s="41">
        <v>0.0002</v>
      </c>
      <c r="AA17" s="4">
        <f t="shared" si="0"/>
        <v>100</v>
      </c>
      <c r="AB17" s="64" t="str">
        <f>IF(AA17=100,"ОК"," ")</f>
        <v>ОК</v>
      </c>
    </row>
    <row r="18" spans="2:29" ht="14.25" customHeight="1" hidden="1">
      <c r="B18" s="13">
        <v>5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55"/>
      <c r="P18" s="50"/>
      <c r="Q18" s="51"/>
      <c r="R18" s="50"/>
      <c r="S18" s="51"/>
      <c r="T18" s="50"/>
      <c r="U18" s="52"/>
      <c r="V18" s="52"/>
      <c r="W18" s="48"/>
      <c r="X18" s="48"/>
      <c r="Y18" s="53"/>
      <c r="AA18" s="4">
        <f t="shared" si="0"/>
        <v>0</v>
      </c>
      <c r="AB18" s="5"/>
      <c r="AC18"/>
    </row>
    <row r="19" spans="2:29" ht="12.75">
      <c r="B19" s="13">
        <v>6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55"/>
      <c r="P19" s="50"/>
      <c r="Q19" s="51"/>
      <c r="R19" s="50"/>
      <c r="S19" s="51"/>
      <c r="T19" s="50"/>
      <c r="U19" s="52"/>
      <c r="V19" s="52"/>
      <c r="W19" s="48"/>
      <c r="X19" s="48"/>
      <c r="Y19" s="53"/>
      <c r="AA19" s="4">
        <f t="shared" si="0"/>
        <v>0</v>
      </c>
      <c r="AB19" s="5"/>
      <c r="AC19"/>
    </row>
    <row r="20" spans="2:27" ht="12.75">
      <c r="B20" s="13">
        <v>7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55"/>
      <c r="P20" s="50"/>
      <c r="Q20" s="51"/>
      <c r="R20" s="50"/>
      <c r="S20" s="51"/>
      <c r="T20" s="50"/>
      <c r="U20" s="52"/>
      <c r="V20" s="52"/>
      <c r="W20" s="48"/>
      <c r="X20" s="48"/>
      <c r="Y20" s="53"/>
      <c r="AA20" s="4">
        <f t="shared" si="0"/>
        <v>0</v>
      </c>
    </row>
    <row r="21" spans="2:27" ht="12.75">
      <c r="B21" s="13">
        <v>8</v>
      </c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5"/>
      <c r="P21" s="50"/>
      <c r="Q21" s="51"/>
      <c r="R21" s="50"/>
      <c r="S21" s="51"/>
      <c r="T21" s="50"/>
      <c r="U21" s="52"/>
      <c r="V21" s="52"/>
      <c r="W21" s="48"/>
      <c r="X21" s="48"/>
      <c r="Y21" s="53"/>
      <c r="AA21" s="4">
        <f t="shared" si="0"/>
        <v>0</v>
      </c>
    </row>
    <row r="22" spans="2:27" ht="12.75">
      <c r="B22" s="13">
        <v>9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5"/>
      <c r="P22" s="50"/>
      <c r="Q22" s="51"/>
      <c r="R22" s="50"/>
      <c r="S22" s="51"/>
      <c r="T22" s="50"/>
      <c r="U22" s="52"/>
      <c r="V22" s="52"/>
      <c r="W22" s="56"/>
      <c r="X22" s="56"/>
      <c r="Y22" s="56"/>
      <c r="AA22" s="4">
        <f t="shared" si="0"/>
        <v>0</v>
      </c>
    </row>
    <row r="23" spans="2:27" ht="18" customHeight="1">
      <c r="B23" s="13">
        <v>10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5"/>
      <c r="P23" s="50"/>
      <c r="Q23" s="51"/>
      <c r="R23" s="50"/>
      <c r="S23" s="51"/>
      <c r="T23" s="50"/>
      <c r="U23" s="52"/>
      <c r="V23" s="52"/>
      <c r="W23" s="48"/>
      <c r="X23" s="48"/>
      <c r="Y23" s="53"/>
      <c r="AA23" s="4">
        <f t="shared" si="0"/>
        <v>0</v>
      </c>
    </row>
    <row r="24" spans="2:28" s="63" customFormat="1" ht="12.75">
      <c r="B24" s="37">
        <v>11</v>
      </c>
      <c r="C24" s="38">
        <v>88.0783</v>
      </c>
      <c r="D24" s="38">
        <v>3.1383</v>
      </c>
      <c r="E24" s="38">
        <v>1.4168</v>
      </c>
      <c r="F24" s="38">
        <v>0.2096</v>
      </c>
      <c r="G24" s="38">
        <v>0.4047</v>
      </c>
      <c r="H24" s="38">
        <v>0.01</v>
      </c>
      <c r="I24" s="38">
        <v>0.1011</v>
      </c>
      <c r="J24" s="38">
        <v>0.0873</v>
      </c>
      <c r="K24" s="38">
        <v>0.1255</v>
      </c>
      <c r="L24" s="38">
        <v>0.0119</v>
      </c>
      <c r="M24" s="38">
        <v>3.5871</v>
      </c>
      <c r="N24" s="38">
        <v>2.8294</v>
      </c>
      <c r="O24" s="38">
        <v>0.7734</v>
      </c>
      <c r="P24" s="39">
        <v>33.68</v>
      </c>
      <c r="Q24" s="42">
        <v>8045</v>
      </c>
      <c r="R24" s="39">
        <v>37.28</v>
      </c>
      <c r="S24" s="41">
        <v>8905</v>
      </c>
      <c r="T24" s="39">
        <v>46.53</v>
      </c>
      <c r="U24" s="41"/>
      <c r="V24" s="41"/>
      <c r="W24" s="34"/>
      <c r="X24" s="35"/>
      <c r="Y24" s="36"/>
      <c r="AA24" s="4">
        <f t="shared" si="0"/>
        <v>100.00000000000001</v>
      </c>
      <c r="AB24" s="64" t="str">
        <f>IF(AA24=100,"ОК"," ")</f>
        <v>ОК</v>
      </c>
    </row>
    <row r="25" spans="2:27" ht="12.75">
      <c r="B25" s="13">
        <v>12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5"/>
      <c r="P25" s="50"/>
      <c r="Q25" s="51"/>
      <c r="R25" s="50"/>
      <c r="S25" s="51"/>
      <c r="T25" s="50"/>
      <c r="U25" s="52"/>
      <c r="V25" s="52"/>
      <c r="W25" s="48"/>
      <c r="X25" s="48"/>
      <c r="Y25" s="53"/>
      <c r="AA25" s="4">
        <f t="shared" si="0"/>
        <v>0</v>
      </c>
    </row>
    <row r="26" spans="2:27" ht="12.75">
      <c r="B26" s="13">
        <v>13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55"/>
      <c r="P26" s="50"/>
      <c r="Q26" s="51"/>
      <c r="R26" s="50"/>
      <c r="S26" s="51"/>
      <c r="T26" s="50"/>
      <c r="U26" s="52"/>
      <c r="V26" s="52"/>
      <c r="W26" s="48"/>
      <c r="X26" s="48"/>
      <c r="Y26" s="53"/>
      <c r="AA26" s="4">
        <f t="shared" si="0"/>
        <v>0</v>
      </c>
    </row>
    <row r="27" spans="2:27" ht="12.75">
      <c r="B27" s="54">
        <v>14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42"/>
      <c r="R27" s="39"/>
      <c r="S27" s="42"/>
      <c r="T27" s="39"/>
      <c r="U27" s="41"/>
      <c r="V27" s="41"/>
      <c r="W27" s="34"/>
      <c r="X27" s="35"/>
      <c r="Y27" s="36"/>
      <c r="AA27" s="4">
        <f t="shared" si="0"/>
        <v>0</v>
      </c>
    </row>
    <row r="28" spans="2:27" ht="12.75">
      <c r="B28" s="13">
        <v>15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55"/>
      <c r="P28" s="50"/>
      <c r="Q28" s="51"/>
      <c r="R28" s="50"/>
      <c r="S28" s="51"/>
      <c r="T28" s="50"/>
      <c r="U28" s="52"/>
      <c r="V28" s="52"/>
      <c r="W28" s="48"/>
      <c r="X28" s="48"/>
      <c r="Y28" s="53"/>
      <c r="AA28" s="4">
        <f t="shared" si="0"/>
        <v>0</v>
      </c>
    </row>
    <row r="29" spans="2:27" ht="12.75">
      <c r="B29" s="14">
        <v>16</v>
      </c>
      <c r="C29" s="5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55"/>
      <c r="P29" s="50"/>
      <c r="Q29" s="51"/>
      <c r="R29" s="50"/>
      <c r="S29" s="51"/>
      <c r="T29" s="50"/>
      <c r="U29" s="52"/>
      <c r="V29" s="52"/>
      <c r="W29" s="48"/>
      <c r="X29" s="48"/>
      <c r="Y29" s="53"/>
      <c r="AA29" s="4">
        <f t="shared" si="0"/>
        <v>0</v>
      </c>
    </row>
    <row r="30" spans="2:27" ht="12.75">
      <c r="B30" s="14">
        <v>17</v>
      </c>
      <c r="C30" s="5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55"/>
      <c r="P30" s="50"/>
      <c r="Q30" s="51"/>
      <c r="R30" s="50"/>
      <c r="S30" s="51"/>
      <c r="T30" s="50"/>
      <c r="U30" s="52"/>
      <c r="V30" s="52"/>
      <c r="W30" s="48"/>
      <c r="X30" s="48"/>
      <c r="Y30" s="53"/>
      <c r="AA30" s="4">
        <f t="shared" si="0"/>
        <v>0</v>
      </c>
    </row>
    <row r="31" spans="2:28" s="63" customFormat="1" ht="12.75">
      <c r="B31" s="37">
        <v>18</v>
      </c>
      <c r="C31" s="38">
        <v>88.0114</v>
      </c>
      <c r="D31" s="38">
        <v>3.0714</v>
      </c>
      <c r="E31" s="38">
        <v>1.383</v>
      </c>
      <c r="F31" s="38">
        <v>0.1979</v>
      </c>
      <c r="G31" s="38">
        <v>0.377</v>
      </c>
      <c r="H31" s="38">
        <v>0.0103</v>
      </c>
      <c r="I31" s="38">
        <v>0.1004</v>
      </c>
      <c r="J31" s="38">
        <v>0.0828</v>
      </c>
      <c r="K31" s="38">
        <v>0.1215</v>
      </c>
      <c r="L31" s="38">
        <v>0.0099</v>
      </c>
      <c r="M31" s="38">
        <v>3.8008</v>
      </c>
      <c r="N31" s="38">
        <v>2.8336</v>
      </c>
      <c r="O31" s="38">
        <v>0.7727</v>
      </c>
      <c r="P31" s="39">
        <v>33.5325</v>
      </c>
      <c r="Q31" s="42">
        <v>8009</v>
      </c>
      <c r="R31" s="39">
        <v>37.12</v>
      </c>
      <c r="S31" s="42">
        <v>8866</v>
      </c>
      <c r="T31" s="39">
        <v>46.34</v>
      </c>
      <c r="U31" s="41">
        <v>-9.5</v>
      </c>
      <c r="V31" s="43">
        <v>-8.4</v>
      </c>
      <c r="W31" s="44"/>
      <c r="X31" s="41"/>
      <c r="Y31" s="41"/>
      <c r="AA31" s="4">
        <f t="shared" si="0"/>
        <v>99.99999999999999</v>
      </c>
      <c r="AB31" s="64" t="str">
        <f>IF(AA31=100,"ОК"," ")</f>
        <v>ОК</v>
      </c>
    </row>
    <row r="32" spans="2:27" ht="12.75">
      <c r="B32" s="14">
        <v>19</v>
      </c>
      <c r="C32" s="5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55"/>
      <c r="P32" s="50"/>
      <c r="Q32" s="51"/>
      <c r="R32" s="50"/>
      <c r="S32" s="51"/>
      <c r="T32" s="50"/>
      <c r="U32" s="52"/>
      <c r="V32" s="52"/>
      <c r="W32" s="48"/>
      <c r="X32" s="48"/>
      <c r="Y32" s="53"/>
      <c r="AA32" s="4">
        <f t="shared" si="0"/>
        <v>0</v>
      </c>
    </row>
    <row r="33" spans="2:27" ht="12.75">
      <c r="B33" s="14">
        <v>20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5"/>
      <c r="P33" s="50"/>
      <c r="Q33" s="51"/>
      <c r="R33" s="50"/>
      <c r="S33" s="51"/>
      <c r="T33" s="50"/>
      <c r="U33" s="52"/>
      <c r="V33" s="52"/>
      <c r="W33" s="48"/>
      <c r="X33" s="48"/>
      <c r="Y33" s="53"/>
      <c r="AA33" s="4">
        <f t="shared" si="0"/>
        <v>0</v>
      </c>
    </row>
    <row r="34" spans="2:27" ht="12.75">
      <c r="B34" s="14">
        <v>21</v>
      </c>
      <c r="C34" s="5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55"/>
      <c r="P34" s="50"/>
      <c r="Q34" s="51"/>
      <c r="R34" s="50"/>
      <c r="S34" s="51"/>
      <c r="T34" s="50"/>
      <c r="U34" s="52"/>
      <c r="V34" s="52"/>
      <c r="W34" s="48"/>
      <c r="X34" s="48"/>
      <c r="Y34" s="53"/>
      <c r="AA34" s="4">
        <f t="shared" si="0"/>
        <v>0</v>
      </c>
    </row>
    <row r="35" spans="2:27" ht="12.75">
      <c r="B35" s="14">
        <v>22</v>
      </c>
      <c r="C35" s="53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55"/>
      <c r="P35" s="50"/>
      <c r="Q35" s="51"/>
      <c r="R35" s="50"/>
      <c r="S35" s="51"/>
      <c r="T35" s="50"/>
      <c r="U35" s="52"/>
      <c r="V35" s="52"/>
      <c r="W35" s="48"/>
      <c r="X35" s="48"/>
      <c r="Y35" s="53"/>
      <c r="AA35" s="4">
        <f t="shared" si="0"/>
        <v>0</v>
      </c>
    </row>
    <row r="36" spans="2:27" ht="12.75">
      <c r="B36" s="14">
        <v>23</v>
      </c>
      <c r="C36" s="53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55"/>
      <c r="P36" s="50"/>
      <c r="Q36" s="51"/>
      <c r="R36" s="50"/>
      <c r="S36" s="51"/>
      <c r="T36" s="50"/>
      <c r="U36" s="52"/>
      <c r="V36" s="52"/>
      <c r="W36" s="48"/>
      <c r="X36" s="48"/>
      <c r="Y36" s="53"/>
      <c r="AA36" s="4">
        <f t="shared" si="0"/>
        <v>0</v>
      </c>
    </row>
    <row r="37" spans="2:27" ht="12.75">
      <c r="B37" s="14">
        <v>24</v>
      </c>
      <c r="C37" s="53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5"/>
      <c r="P37" s="50"/>
      <c r="Q37" s="51"/>
      <c r="R37" s="50"/>
      <c r="S37" s="51"/>
      <c r="T37" s="50"/>
      <c r="U37" s="52"/>
      <c r="V37" s="52"/>
      <c r="W37" s="48"/>
      <c r="X37" s="56"/>
      <c r="Y37" s="56"/>
      <c r="AA37" s="4">
        <f t="shared" si="0"/>
        <v>0</v>
      </c>
    </row>
    <row r="38" spans="2:28" s="63" customFormat="1" ht="12.75">
      <c r="B38" s="37">
        <v>25</v>
      </c>
      <c r="C38" s="38">
        <v>87.8934</v>
      </c>
      <c r="D38" s="38">
        <v>3.0297</v>
      </c>
      <c r="E38" s="38">
        <v>1.4349</v>
      </c>
      <c r="F38" s="38">
        <v>0.211</v>
      </c>
      <c r="G38" s="38">
        <v>0.3827</v>
      </c>
      <c r="H38" s="38">
        <v>0.0028</v>
      </c>
      <c r="I38" s="38">
        <v>0.1039</v>
      </c>
      <c r="J38" s="38">
        <v>0.0842</v>
      </c>
      <c r="K38" s="38">
        <v>0.1361</v>
      </c>
      <c r="L38" s="38">
        <v>0.0095</v>
      </c>
      <c r="M38" s="38">
        <v>3.7345</v>
      </c>
      <c r="N38" s="38">
        <v>2.9773</v>
      </c>
      <c r="O38" s="38">
        <v>0.7751</v>
      </c>
      <c r="P38" s="39">
        <v>33.56</v>
      </c>
      <c r="Q38" s="42">
        <v>8014</v>
      </c>
      <c r="R38" s="39">
        <v>37.14</v>
      </c>
      <c r="S38" s="42">
        <v>8871</v>
      </c>
      <c r="T38" s="39">
        <v>46.3</v>
      </c>
      <c r="U38" s="41"/>
      <c r="V38" s="43"/>
      <c r="W38" s="44"/>
      <c r="X38" s="41"/>
      <c r="Y38" s="41"/>
      <c r="AA38" s="4">
        <f t="shared" si="0"/>
        <v>99.99999999999999</v>
      </c>
      <c r="AB38" s="64" t="str">
        <f>IF(AA38=100,"ОК"," ")</f>
        <v>ОК</v>
      </c>
    </row>
    <row r="39" spans="2:27" ht="12.75">
      <c r="B39" s="14">
        <v>26</v>
      </c>
      <c r="C39" s="5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55"/>
      <c r="P39" s="50"/>
      <c r="Q39" s="51"/>
      <c r="R39" s="50"/>
      <c r="S39" s="51"/>
      <c r="T39" s="50"/>
      <c r="U39" s="52"/>
      <c r="V39" s="52"/>
      <c r="W39" s="48"/>
      <c r="X39" s="48"/>
      <c r="Y39" s="53"/>
      <c r="AA39" s="4">
        <f t="shared" si="0"/>
        <v>0</v>
      </c>
    </row>
    <row r="40" spans="2:27" ht="12.75">
      <c r="B40" s="14">
        <v>27</v>
      </c>
      <c r="C40" s="53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55"/>
      <c r="P40" s="50"/>
      <c r="Q40" s="51"/>
      <c r="R40" s="50"/>
      <c r="S40" s="51"/>
      <c r="T40" s="50"/>
      <c r="U40" s="52"/>
      <c r="V40" s="52"/>
      <c r="W40" s="48"/>
      <c r="X40" s="48"/>
      <c r="Y40" s="53"/>
      <c r="AA40" s="4">
        <f t="shared" si="0"/>
        <v>0</v>
      </c>
    </row>
    <row r="41" spans="2:27" ht="12.75">
      <c r="B41" s="14">
        <v>28</v>
      </c>
      <c r="C41" s="53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55"/>
      <c r="P41" s="50"/>
      <c r="Q41" s="51"/>
      <c r="R41" s="50"/>
      <c r="S41" s="51"/>
      <c r="T41" s="50"/>
      <c r="U41" s="52"/>
      <c r="V41" s="52"/>
      <c r="W41" s="48"/>
      <c r="X41" s="48"/>
      <c r="Y41" s="53"/>
      <c r="AA41" s="4">
        <f t="shared" si="0"/>
        <v>0</v>
      </c>
    </row>
    <row r="42" spans="2:27" ht="12.75">
      <c r="B42" s="14">
        <v>29</v>
      </c>
      <c r="C42" s="53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55"/>
      <c r="P42" s="50"/>
      <c r="Q42" s="51"/>
      <c r="R42" s="50"/>
      <c r="S42" s="51"/>
      <c r="T42" s="50"/>
      <c r="U42" s="52"/>
      <c r="V42" s="52"/>
      <c r="W42" s="48"/>
      <c r="X42" s="48"/>
      <c r="Y42" s="53"/>
      <c r="AA42" s="4">
        <f t="shared" si="0"/>
        <v>0</v>
      </c>
    </row>
    <row r="43" spans="2:27" ht="12.75">
      <c r="B43" s="14">
        <v>30</v>
      </c>
      <c r="C43" s="5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5"/>
      <c r="P43" s="50"/>
      <c r="Q43" s="51"/>
      <c r="R43" s="50"/>
      <c r="S43" s="51"/>
      <c r="T43" s="50"/>
      <c r="U43" s="52"/>
      <c r="V43" s="52"/>
      <c r="W43" s="48"/>
      <c r="X43" s="48"/>
      <c r="Y43" s="53"/>
      <c r="AA43" s="4">
        <f t="shared" si="0"/>
        <v>0</v>
      </c>
    </row>
    <row r="44" spans="2:27" ht="12.75">
      <c r="B44" s="14"/>
      <c r="C44" s="53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55"/>
      <c r="P44" s="50"/>
      <c r="Q44" s="51"/>
      <c r="R44" s="50"/>
      <c r="S44" s="51"/>
      <c r="T44" s="57"/>
      <c r="U44" s="52"/>
      <c r="V44" s="52"/>
      <c r="W44" s="48"/>
      <c r="X44" s="48"/>
      <c r="Y44" s="53"/>
      <c r="AA44" s="4">
        <f t="shared" si="0"/>
        <v>0</v>
      </c>
    </row>
    <row r="47" spans="3:29" s="1" customFormat="1" ht="15">
      <c r="C47" s="10" t="s">
        <v>46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47</v>
      </c>
      <c r="Q47" s="10"/>
      <c r="R47" s="10"/>
      <c r="S47" s="10"/>
      <c r="T47" s="58"/>
      <c r="U47" s="59"/>
      <c r="V47" s="59"/>
      <c r="W47" s="77">
        <v>42490</v>
      </c>
      <c r="X47" s="78"/>
      <c r="Y47" s="60"/>
      <c r="AC47" s="61"/>
    </row>
    <row r="48" spans="4:29" s="1" customFormat="1" ht="12.75">
      <c r="D48" s="1" t="s">
        <v>27</v>
      </c>
      <c r="O48" s="2"/>
      <c r="P48" s="62" t="s">
        <v>29</v>
      </c>
      <c r="Q48" s="62"/>
      <c r="T48" s="2"/>
      <c r="U48" s="2" t="s">
        <v>0</v>
      </c>
      <c r="W48" s="2"/>
      <c r="X48" s="2" t="s">
        <v>16</v>
      </c>
      <c r="AC48" s="61"/>
    </row>
    <row r="49" spans="3:29" s="1" customFormat="1" ht="18" customHeight="1">
      <c r="C49" s="10" t="s">
        <v>48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49</v>
      </c>
      <c r="Q49" s="10"/>
      <c r="R49" s="10"/>
      <c r="S49" s="10"/>
      <c r="T49" s="10"/>
      <c r="U49" s="59"/>
      <c r="V49" s="59"/>
      <c r="W49" s="77">
        <v>42490</v>
      </c>
      <c r="X49" s="78"/>
      <c r="Y49" s="10"/>
      <c r="AC49" s="6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61"/>
    </row>
  </sheetData>
  <sheetProtection/>
  <mergeCells count="31">
    <mergeCell ref="N11:N13"/>
    <mergeCell ref="B7:Y7"/>
    <mergeCell ref="R11:R13"/>
    <mergeCell ref="O10:T10"/>
    <mergeCell ref="V10:V13"/>
    <mergeCell ref="H11:H13"/>
    <mergeCell ref="O11:O13"/>
    <mergeCell ref="C11:C13"/>
    <mergeCell ref="F11:F13"/>
    <mergeCell ref="Q11:Q13"/>
    <mergeCell ref="S11:S13"/>
    <mergeCell ref="C10:N10"/>
    <mergeCell ref="P11:P13"/>
    <mergeCell ref="C6:AA6"/>
    <mergeCell ref="Y10:Y13"/>
    <mergeCell ref="U10:U13"/>
    <mergeCell ref="D11:D13"/>
    <mergeCell ref="G11:G13"/>
    <mergeCell ref="M11:M13"/>
    <mergeCell ref="I11:I13"/>
    <mergeCell ref="L11:L13"/>
    <mergeCell ref="T11:T13"/>
    <mergeCell ref="B10:B13"/>
    <mergeCell ref="W47:X47"/>
    <mergeCell ref="W49:X49"/>
    <mergeCell ref="B8:Y8"/>
    <mergeCell ref="K11:K13"/>
    <mergeCell ref="J11:J13"/>
    <mergeCell ref="W10:W13"/>
    <mergeCell ref="X10:X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SheetLayoutView="100" workbookViewId="0" topLeftCell="A37">
      <selection activeCell="I49" sqref="I49"/>
    </sheetView>
  </sheetViews>
  <sheetFormatPr defaultColWidth="9.00390625" defaultRowHeight="12.75"/>
  <cols>
    <col min="1" max="1" width="8.625" style="0" customWidth="1"/>
    <col min="2" max="2" width="14.75390625" style="0" customWidth="1"/>
    <col min="3" max="3" width="26.00390625" style="0" customWidth="1"/>
    <col min="4" max="4" width="12.75390625" style="0" customWidth="1"/>
    <col min="5" max="5" width="14.125" style="0" customWidth="1"/>
    <col min="6" max="7" width="20.625" style="0" customWidth="1"/>
    <col min="8" max="8" width="22.00390625" style="0" customWidth="1"/>
    <col min="9" max="9" width="20.625" style="6" customWidth="1"/>
    <col min="10" max="22" width="20.625" style="0" customWidth="1"/>
  </cols>
  <sheetData>
    <row r="1" spans="1:8" ht="12.75">
      <c r="A1" s="70"/>
      <c r="B1" s="71" t="s">
        <v>30</v>
      </c>
      <c r="C1" s="71"/>
      <c r="D1" s="71"/>
      <c r="E1" s="71"/>
      <c r="F1" s="70"/>
      <c r="G1" s="70"/>
      <c r="H1" s="70"/>
    </row>
    <row r="2" spans="1:8" ht="12.75">
      <c r="A2" s="70"/>
      <c r="B2" s="71" t="s">
        <v>31</v>
      </c>
      <c r="C2" s="71"/>
      <c r="D2" s="71"/>
      <c r="E2" s="71"/>
      <c r="F2" s="70"/>
      <c r="G2" s="70"/>
      <c r="H2" s="70"/>
    </row>
    <row r="3" spans="1:8" ht="12.75">
      <c r="A3" s="70"/>
      <c r="B3" s="72" t="s">
        <v>52</v>
      </c>
      <c r="C3" s="72"/>
      <c r="D3" s="72"/>
      <c r="E3" s="71"/>
      <c r="F3" s="3"/>
      <c r="G3" s="3"/>
      <c r="H3" s="3"/>
    </row>
    <row r="4" spans="1:8" ht="12.75">
      <c r="A4" s="70"/>
      <c r="B4" s="71"/>
      <c r="C4" s="71"/>
      <c r="D4" s="71"/>
      <c r="E4" s="71"/>
      <c r="F4" s="3"/>
      <c r="G4" s="3"/>
      <c r="H4" s="3"/>
    </row>
    <row r="5" spans="1:8" ht="15">
      <c r="A5" s="70"/>
      <c r="B5" s="70"/>
      <c r="C5" s="98" t="s">
        <v>36</v>
      </c>
      <c r="D5" s="98"/>
      <c r="E5" s="98"/>
      <c r="F5" s="98"/>
      <c r="G5" s="98"/>
      <c r="H5" s="17"/>
    </row>
    <row r="6" spans="1:9" ht="18" customHeight="1">
      <c r="A6" s="97" t="s">
        <v>59</v>
      </c>
      <c r="B6" s="97"/>
      <c r="C6" s="97"/>
      <c r="D6" s="97"/>
      <c r="E6" s="97"/>
      <c r="F6" s="97"/>
      <c r="G6" s="97"/>
      <c r="H6" s="97"/>
      <c r="I6" s="69"/>
    </row>
    <row r="7" spans="1:8" ht="18" customHeight="1">
      <c r="A7" s="70"/>
      <c r="B7" s="99" t="s">
        <v>58</v>
      </c>
      <c r="C7" s="100"/>
      <c r="D7" s="100"/>
      <c r="E7" s="100"/>
      <c r="F7" s="100"/>
      <c r="G7" s="100"/>
      <c r="H7" s="18"/>
    </row>
    <row r="8" spans="1:8" ht="18" customHeight="1">
      <c r="A8" s="70"/>
      <c r="B8" s="97" t="s">
        <v>57</v>
      </c>
      <c r="C8" s="97"/>
      <c r="D8" s="97"/>
      <c r="E8" s="97"/>
      <c r="F8" s="97"/>
      <c r="G8" s="97"/>
      <c r="H8" s="97"/>
    </row>
    <row r="9" spans="2:8" ht="18" customHeight="1" hidden="1">
      <c r="B9" s="101"/>
      <c r="C9" s="102"/>
      <c r="D9" s="102"/>
      <c r="E9" s="102"/>
      <c r="F9" s="102"/>
      <c r="G9" s="102"/>
      <c r="H9" s="19"/>
    </row>
    <row r="10" spans="2:8" ht="24" customHeight="1">
      <c r="B10" s="15"/>
      <c r="C10" s="16"/>
      <c r="D10" s="16"/>
      <c r="E10" s="16"/>
      <c r="F10" s="16"/>
      <c r="G10" s="16"/>
      <c r="H10" s="19"/>
    </row>
    <row r="11" spans="2:9" ht="30" customHeight="1">
      <c r="B11" s="73" t="s">
        <v>26</v>
      </c>
      <c r="C11" s="81" t="s">
        <v>40</v>
      </c>
      <c r="D11" s="82"/>
      <c r="E11" s="82"/>
      <c r="F11" s="103" t="s">
        <v>41</v>
      </c>
      <c r="G11" s="92" t="s">
        <v>42</v>
      </c>
      <c r="H11" s="20"/>
      <c r="I11"/>
    </row>
    <row r="12" spans="2:9" ht="48.75" customHeight="1">
      <c r="B12" s="74"/>
      <c r="C12" s="90" t="s">
        <v>54</v>
      </c>
      <c r="D12" s="80" t="s">
        <v>55</v>
      </c>
      <c r="E12" s="80" t="s">
        <v>56</v>
      </c>
      <c r="F12" s="103"/>
      <c r="G12" s="93"/>
      <c r="H12" s="20"/>
      <c r="I12"/>
    </row>
    <row r="13" spans="2:9" ht="15.75" customHeight="1">
      <c r="B13" s="74"/>
      <c r="C13" s="90"/>
      <c r="D13" s="80"/>
      <c r="E13" s="80"/>
      <c r="F13" s="103"/>
      <c r="G13" s="93"/>
      <c r="H13" s="20"/>
      <c r="I13"/>
    </row>
    <row r="14" spans="2:9" ht="30" customHeight="1">
      <c r="B14" s="76"/>
      <c r="C14" s="90"/>
      <c r="D14" s="80"/>
      <c r="E14" s="80"/>
      <c r="F14" s="103"/>
      <c r="G14" s="94"/>
      <c r="H14" s="20"/>
      <c r="I14"/>
    </row>
    <row r="15" spans="2:10" ht="15.75" customHeight="1">
      <c r="B15" s="13">
        <v>1</v>
      </c>
      <c r="C15" s="45">
        <v>122468.05</v>
      </c>
      <c r="D15" s="45">
        <v>174457.05</v>
      </c>
      <c r="E15" s="45">
        <v>135668.59</v>
      </c>
      <c r="F15" s="65">
        <f aca="true" t="shared" si="0" ref="F15:F44">SUM(C15:E15)</f>
        <v>432593.68999999994</v>
      </c>
      <c r="G15" s="66">
        <v>33.22</v>
      </c>
      <c r="H15" s="21"/>
      <c r="I15" s="95"/>
      <c r="J15" s="95"/>
    </row>
    <row r="16" spans="2:10" ht="15.75">
      <c r="B16" s="13">
        <v>2</v>
      </c>
      <c r="C16" s="45">
        <v>130585.63</v>
      </c>
      <c r="D16" s="45">
        <v>176392.5</v>
      </c>
      <c r="E16" s="45">
        <v>155828.47</v>
      </c>
      <c r="F16" s="65">
        <f t="shared" si="0"/>
        <v>462806.6</v>
      </c>
      <c r="G16" s="66">
        <v>33.22</v>
      </c>
      <c r="H16" s="21"/>
      <c r="I16" s="95"/>
      <c r="J16" s="95"/>
    </row>
    <row r="17" spans="2:10" ht="15.75">
      <c r="B17" s="13">
        <v>3</v>
      </c>
      <c r="C17" s="45">
        <v>134580.66</v>
      </c>
      <c r="D17" s="45">
        <v>173747.22</v>
      </c>
      <c r="E17" s="45">
        <v>154717.13</v>
      </c>
      <c r="F17" s="65">
        <f t="shared" si="0"/>
        <v>463045.01</v>
      </c>
      <c r="G17" s="66">
        <v>33.22</v>
      </c>
      <c r="H17" s="21"/>
      <c r="I17" s="95"/>
      <c r="J17" s="95"/>
    </row>
    <row r="18" spans="2:10" ht="15.75">
      <c r="B18" s="13">
        <v>4</v>
      </c>
      <c r="C18" s="45">
        <v>80594.21</v>
      </c>
      <c r="D18" s="45">
        <v>70063.9</v>
      </c>
      <c r="E18" s="45">
        <v>145759.89</v>
      </c>
      <c r="F18" s="65">
        <f t="shared" si="0"/>
        <v>296418</v>
      </c>
      <c r="G18" s="66">
        <f>IF(Паспорт!P17&gt;0,Паспорт!P17,G17)</f>
        <v>33.26</v>
      </c>
      <c r="H18" s="21"/>
      <c r="I18" s="95"/>
      <c r="J18" s="95"/>
    </row>
    <row r="19" spans="2:10" ht="15.75">
      <c r="B19" s="13">
        <v>5</v>
      </c>
      <c r="C19" s="45">
        <v>53148.15</v>
      </c>
      <c r="D19" s="45">
        <v>15465.42</v>
      </c>
      <c r="E19" s="45">
        <v>116632.88</v>
      </c>
      <c r="F19" s="65">
        <f t="shared" si="0"/>
        <v>185246.45</v>
      </c>
      <c r="G19" s="66">
        <f>IF(Паспорт!P18&gt;0,Паспорт!P18,G18)</f>
        <v>33.26</v>
      </c>
      <c r="H19" s="21"/>
      <c r="I19" s="95"/>
      <c r="J19" s="95"/>
    </row>
    <row r="20" spans="2:10" ht="15.75" customHeight="1">
      <c r="B20" s="13">
        <v>6</v>
      </c>
      <c r="C20" s="45">
        <v>80578.16</v>
      </c>
      <c r="D20" s="45">
        <v>14495.61</v>
      </c>
      <c r="E20" s="45">
        <v>99415.41</v>
      </c>
      <c r="F20" s="65">
        <f t="shared" si="0"/>
        <v>194489.18</v>
      </c>
      <c r="G20" s="66">
        <f>IF(Паспорт!P19&gt;0,Паспорт!P19,G19)</f>
        <v>33.26</v>
      </c>
      <c r="H20" s="21"/>
      <c r="I20" s="95"/>
      <c r="J20" s="95"/>
    </row>
    <row r="21" spans="2:10" ht="15.75">
      <c r="B21" s="13">
        <v>7</v>
      </c>
      <c r="C21" s="45">
        <v>44913.14</v>
      </c>
      <c r="D21" s="45">
        <v>12732.8</v>
      </c>
      <c r="E21" s="45">
        <v>87343.14</v>
      </c>
      <c r="F21" s="65">
        <f t="shared" si="0"/>
        <v>144989.08000000002</v>
      </c>
      <c r="G21" s="66">
        <f>IF(Паспорт!P20&gt;0,Паспорт!P20,G20)</f>
        <v>33.26</v>
      </c>
      <c r="H21" s="21"/>
      <c r="I21" s="95"/>
      <c r="J21" s="95"/>
    </row>
    <row r="22" spans="2:10" ht="15.75">
      <c r="B22" s="13">
        <v>8</v>
      </c>
      <c r="C22" s="45">
        <v>39000.91</v>
      </c>
      <c r="D22" s="45">
        <v>11603.55</v>
      </c>
      <c r="E22" s="45">
        <v>70363.98</v>
      </c>
      <c r="F22" s="65">
        <f t="shared" si="0"/>
        <v>120968.44</v>
      </c>
      <c r="G22" s="66">
        <f>IF(Паспорт!P21&gt;0,Паспорт!P21,G21)</f>
        <v>33.26</v>
      </c>
      <c r="H22" s="21"/>
      <c r="I22" s="95"/>
      <c r="J22" s="95"/>
    </row>
    <row r="23" spans="2:9" ht="15" customHeight="1">
      <c r="B23" s="13">
        <v>9</v>
      </c>
      <c r="C23" s="45">
        <v>36142.11</v>
      </c>
      <c r="D23" s="45">
        <v>10530.85</v>
      </c>
      <c r="E23" s="45">
        <v>58065.32</v>
      </c>
      <c r="F23" s="65">
        <f t="shared" si="0"/>
        <v>104738.28</v>
      </c>
      <c r="G23" s="66">
        <f>IF(Паспорт!P22&gt;0,Паспорт!P22,G22)</f>
        <v>33.26</v>
      </c>
      <c r="H23" s="21"/>
      <c r="I23" s="25"/>
    </row>
    <row r="24" spans="2:9" ht="15.75">
      <c r="B24" s="13">
        <v>10</v>
      </c>
      <c r="C24" s="45">
        <v>40625.36</v>
      </c>
      <c r="D24" s="45">
        <v>8370.12</v>
      </c>
      <c r="E24" s="45">
        <v>64735.57</v>
      </c>
      <c r="F24" s="65">
        <f t="shared" si="0"/>
        <v>113731.05</v>
      </c>
      <c r="G24" s="66">
        <f>IF(Паспорт!P23&gt;0,Паспорт!P23,G23)</f>
        <v>33.26</v>
      </c>
      <c r="H24" s="21"/>
      <c r="I24" s="25"/>
    </row>
    <row r="25" spans="2:9" ht="15.75">
      <c r="B25" s="13">
        <v>11</v>
      </c>
      <c r="C25" s="45">
        <v>34906.95</v>
      </c>
      <c r="D25" s="45">
        <v>13320.26</v>
      </c>
      <c r="E25" s="45">
        <v>60405.11</v>
      </c>
      <c r="F25" s="65">
        <f t="shared" si="0"/>
        <v>108632.32</v>
      </c>
      <c r="G25" s="66">
        <f>IF(Паспорт!P24&gt;0,Паспорт!P24,G24)</f>
        <v>33.68</v>
      </c>
      <c r="H25" s="21"/>
      <c r="I25" s="25"/>
    </row>
    <row r="26" spans="2:9" ht="15.75">
      <c r="B26" s="13">
        <v>12</v>
      </c>
      <c r="C26" s="45">
        <v>33559.43</v>
      </c>
      <c r="D26" s="45">
        <v>14805.24</v>
      </c>
      <c r="E26" s="45">
        <v>58677.75</v>
      </c>
      <c r="F26" s="65">
        <f t="shared" si="0"/>
        <v>107042.42</v>
      </c>
      <c r="G26" s="66">
        <f>IF(Паспорт!P25&gt;0,Паспорт!P25,G25)</f>
        <v>33.68</v>
      </c>
      <c r="H26" s="21"/>
      <c r="I26" s="25"/>
    </row>
    <row r="27" spans="2:9" ht="15.75">
      <c r="B27" s="13">
        <v>13</v>
      </c>
      <c r="C27" s="45">
        <v>33024.58</v>
      </c>
      <c r="D27" s="45">
        <v>13009.75</v>
      </c>
      <c r="E27" s="45">
        <v>56135.64</v>
      </c>
      <c r="F27" s="65">
        <f t="shared" si="0"/>
        <v>102169.97</v>
      </c>
      <c r="G27" s="66">
        <f>IF(Паспорт!P26&gt;0,Паспорт!P26,G26)</f>
        <v>33.68</v>
      </c>
      <c r="H27" s="21"/>
      <c r="I27" s="25"/>
    </row>
    <row r="28" spans="2:9" ht="15.75">
      <c r="B28" s="13">
        <v>14</v>
      </c>
      <c r="C28" s="45">
        <v>32597.23</v>
      </c>
      <c r="D28" s="45">
        <v>13911.93</v>
      </c>
      <c r="E28" s="45">
        <v>66926.69</v>
      </c>
      <c r="F28" s="65">
        <f t="shared" si="0"/>
        <v>113435.85</v>
      </c>
      <c r="G28" s="66">
        <f>IF(Паспорт!P27&gt;0,Паспорт!P27,G27)</f>
        <v>33.68</v>
      </c>
      <c r="H28" s="21"/>
      <c r="I28" s="25"/>
    </row>
    <row r="29" spans="2:9" ht="15.75">
      <c r="B29" s="13">
        <v>15</v>
      </c>
      <c r="C29" s="45">
        <v>32829.02</v>
      </c>
      <c r="D29" s="45">
        <v>14440.27</v>
      </c>
      <c r="E29" s="45">
        <v>67562.86</v>
      </c>
      <c r="F29" s="65">
        <f t="shared" si="0"/>
        <v>114832.15</v>
      </c>
      <c r="G29" s="66">
        <f>IF(Паспорт!P28&gt;0,Паспорт!P28,G28)</f>
        <v>33.68</v>
      </c>
      <c r="H29" s="21"/>
      <c r="I29" s="25"/>
    </row>
    <row r="30" spans="2:9" ht="15.75">
      <c r="B30" s="14">
        <v>16</v>
      </c>
      <c r="C30" s="45">
        <v>39985.76</v>
      </c>
      <c r="D30" s="45">
        <v>13364.68</v>
      </c>
      <c r="E30" s="45">
        <v>88701.27</v>
      </c>
      <c r="F30" s="65">
        <f t="shared" si="0"/>
        <v>142051.71000000002</v>
      </c>
      <c r="G30" s="66">
        <f>IF(Паспорт!P29&gt;0,Паспорт!P29,G29)</f>
        <v>33.68</v>
      </c>
      <c r="H30" s="21"/>
      <c r="I30" s="25"/>
    </row>
    <row r="31" spans="2:9" ht="15.75">
      <c r="B31" s="14">
        <v>17</v>
      </c>
      <c r="C31" s="45">
        <v>40685.45</v>
      </c>
      <c r="D31" s="45">
        <v>10433.64</v>
      </c>
      <c r="E31" s="45">
        <v>74257.63</v>
      </c>
      <c r="F31" s="65">
        <f t="shared" si="0"/>
        <v>125376.72</v>
      </c>
      <c r="G31" s="66">
        <f>IF(Паспорт!P30&gt;0,Паспорт!P30,G30)</f>
        <v>33.68</v>
      </c>
      <c r="H31" s="21"/>
      <c r="I31" s="25"/>
    </row>
    <row r="32" spans="2:9" ht="15.75">
      <c r="B32" s="14">
        <v>18</v>
      </c>
      <c r="C32" s="45">
        <v>33574.14</v>
      </c>
      <c r="D32" s="45">
        <v>12374.29</v>
      </c>
      <c r="E32" s="45">
        <v>49591.95</v>
      </c>
      <c r="F32" s="65">
        <f t="shared" si="0"/>
        <v>95540.38</v>
      </c>
      <c r="G32" s="66">
        <f>IF(Паспорт!P31&gt;0,Паспорт!P31,G31)</f>
        <v>33.5325</v>
      </c>
      <c r="H32" s="21"/>
      <c r="I32" s="25"/>
    </row>
    <row r="33" spans="2:9" ht="15.75">
      <c r="B33" s="14">
        <v>19</v>
      </c>
      <c r="C33" s="45">
        <v>33576.96</v>
      </c>
      <c r="D33" s="45">
        <v>13429.23</v>
      </c>
      <c r="E33" s="45">
        <v>43221.22</v>
      </c>
      <c r="F33" s="65">
        <f t="shared" si="0"/>
        <v>90227.41</v>
      </c>
      <c r="G33" s="66">
        <f>IF(Паспорт!P32&gt;0,Паспорт!P32,G32)</f>
        <v>33.5325</v>
      </c>
      <c r="H33" s="21"/>
      <c r="I33" s="25"/>
    </row>
    <row r="34" spans="2:9" ht="15.75">
      <c r="B34" s="14">
        <v>20</v>
      </c>
      <c r="C34" s="45">
        <v>36965.99</v>
      </c>
      <c r="D34" s="45">
        <v>13836.59</v>
      </c>
      <c r="E34" s="45">
        <v>48744.85</v>
      </c>
      <c r="F34" s="65">
        <f t="shared" si="0"/>
        <v>99547.43</v>
      </c>
      <c r="G34" s="66">
        <f>IF(Паспорт!P33&gt;0,Паспорт!P33,G33)</f>
        <v>33.5325</v>
      </c>
      <c r="H34" s="21"/>
      <c r="I34" s="25"/>
    </row>
    <row r="35" spans="2:9" ht="15.75">
      <c r="B35" s="14">
        <v>21</v>
      </c>
      <c r="C35" s="45">
        <v>44073.15</v>
      </c>
      <c r="D35" s="45">
        <v>14875.15</v>
      </c>
      <c r="E35" s="45">
        <v>68119.06</v>
      </c>
      <c r="F35" s="65">
        <f t="shared" si="0"/>
        <v>127067.36</v>
      </c>
      <c r="G35" s="66">
        <f>IF(Паспорт!P34&gt;0,Паспорт!P34,G34)</f>
        <v>33.5325</v>
      </c>
      <c r="H35" s="21"/>
      <c r="I35" s="25"/>
    </row>
    <row r="36" spans="2:9" ht="15.75">
      <c r="B36" s="14">
        <v>22</v>
      </c>
      <c r="C36" s="45">
        <v>43724.25</v>
      </c>
      <c r="D36" s="45">
        <v>13958.4</v>
      </c>
      <c r="E36" s="45">
        <v>69807.47</v>
      </c>
      <c r="F36" s="65">
        <f t="shared" si="0"/>
        <v>127490.12</v>
      </c>
      <c r="G36" s="66">
        <f>IF(Паспорт!P35&gt;0,Паспорт!P35,G35)</f>
        <v>33.5325</v>
      </c>
      <c r="H36" s="21"/>
      <c r="I36" s="25"/>
    </row>
    <row r="37" spans="2:9" ht="15.75">
      <c r="B37" s="14">
        <v>23</v>
      </c>
      <c r="C37" s="45">
        <v>41025.54</v>
      </c>
      <c r="D37" s="45">
        <v>11623.48</v>
      </c>
      <c r="E37" s="45">
        <v>54119.33</v>
      </c>
      <c r="F37" s="65">
        <f t="shared" si="0"/>
        <v>106768.35</v>
      </c>
      <c r="G37" s="66">
        <f>IF(Паспорт!P36&gt;0,Паспорт!P36,G36)</f>
        <v>33.5325</v>
      </c>
      <c r="H37" s="21"/>
      <c r="I37" s="25"/>
    </row>
    <row r="38" spans="2:9" ht="15.75">
      <c r="B38" s="14">
        <v>24</v>
      </c>
      <c r="C38" s="45">
        <v>42247.68</v>
      </c>
      <c r="D38" s="45">
        <v>10053.63</v>
      </c>
      <c r="E38" s="45">
        <v>52137.14</v>
      </c>
      <c r="F38" s="65">
        <f t="shared" si="0"/>
        <v>104438.45</v>
      </c>
      <c r="G38" s="66">
        <f>IF(Паспорт!P37&gt;0,Паспорт!P37,G37)</f>
        <v>33.5325</v>
      </c>
      <c r="H38" s="21"/>
      <c r="I38" s="25"/>
    </row>
    <row r="39" spans="2:9" ht="15.75">
      <c r="B39" s="14">
        <v>25</v>
      </c>
      <c r="C39" s="45">
        <v>41766.02</v>
      </c>
      <c r="D39" s="45">
        <v>12485.69</v>
      </c>
      <c r="E39" s="45">
        <v>55391.9</v>
      </c>
      <c r="F39" s="65">
        <f t="shared" si="0"/>
        <v>109643.61</v>
      </c>
      <c r="G39" s="66">
        <f>IF(Паспорт!P38&gt;0,Паспорт!P38,G38)</f>
        <v>33.56</v>
      </c>
      <c r="H39" s="21"/>
      <c r="I39" s="25"/>
    </row>
    <row r="40" spans="2:9" ht="15.75">
      <c r="B40" s="14">
        <v>26</v>
      </c>
      <c r="C40" s="45">
        <v>39601.62</v>
      </c>
      <c r="D40" s="45">
        <v>13709.02</v>
      </c>
      <c r="E40" s="45">
        <v>50751.49</v>
      </c>
      <c r="F40" s="65">
        <f t="shared" si="0"/>
        <v>104062.13</v>
      </c>
      <c r="G40" s="66">
        <f>IF(Паспорт!P39&gt;0,Паспорт!P39,G39)</f>
        <v>33.56</v>
      </c>
      <c r="H40" s="21"/>
      <c r="I40" s="25"/>
    </row>
    <row r="41" spans="2:9" ht="15.75">
      <c r="B41" s="14">
        <v>27</v>
      </c>
      <c r="C41" s="45">
        <v>45147.97</v>
      </c>
      <c r="D41" s="45">
        <v>13549.27</v>
      </c>
      <c r="E41" s="45">
        <v>41281.41</v>
      </c>
      <c r="F41" s="65">
        <f t="shared" si="0"/>
        <v>99978.65000000001</v>
      </c>
      <c r="G41" s="66">
        <f>IF(Паспорт!P40&gt;0,Паспорт!P40,G40)</f>
        <v>33.56</v>
      </c>
      <c r="H41" s="21"/>
      <c r="I41" s="25"/>
    </row>
    <row r="42" spans="2:9" ht="15.75">
      <c r="B42" s="14">
        <v>28</v>
      </c>
      <c r="C42" s="45">
        <v>45215.46</v>
      </c>
      <c r="D42" s="45">
        <v>13514.85</v>
      </c>
      <c r="E42" s="45">
        <v>31499.32</v>
      </c>
      <c r="F42" s="65">
        <f t="shared" si="0"/>
        <v>90229.63</v>
      </c>
      <c r="G42" s="66">
        <f>IF(Паспорт!P41&gt;0,Паспорт!P41,G41)</f>
        <v>33.56</v>
      </c>
      <c r="H42" s="21"/>
      <c r="I42" s="25"/>
    </row>
    <row r="43" spans="2:9" ht="12.75" customHeight="1">
      <c r="B43" s="14">
        <v>29</v>
      </c>
      <c r="C43" s="45">
        <v>43414.92</v>
      </c>
      <c r="D43" s="45">
        <v>13294.94</v>
      </c>
      <c r="E43" s="45">
        <v>24581.98</v>
      </c>
      <c r="F43" s="65">
        <f t="shared" si="0"/>
        <v>81291.84</v>
      </c>
      <c r="G43" s="66">
        <f>IF(Паспорт!P42&gt;0,Паспорт!P42,G42)</f>
        <v>33.56</v>
      </c>
      <c r="H43" s="21"/>
      <c r="I43" s="25"/>
    </row>
    <row r="44" spans="2:9" ht="12.75" customHeight="1">
      <c r="B44" s="14">
        <v>30</v>
      </c>
      <c r="C44" s="45">
        <v>49638.07</v>
      </c>
      <c r="D44" s="45">
        <v>11368.75</v>
      </c>
      <c r="E44" s="45">
        <v>32868.37</v>
      </c>
      <c r="F44" s="65">
        <f t="shared" si="0"/>
        <v>93875.19</v>
      </c>
      <c r="G44" s="66">
        <f>IF(Паспорт!P43&gt;0,Паспорт!P43,G43)</f>
        <v>33.56</v>
      </c>
      <c r="H44" s="21"/>
      <c r="I44" s="25"/>
    </row>
    <row r="45" spans="2:10" ht="66" customHeight="1">
      <c r="B45" s="14" t="s">
        <v>41</v>
      </c>
      <c r="C45" s="46">
        <v>1550196.56</v>
      </c>
      <c r="D45" s="46">
        <v>929218.07</v>
      </c>
      <c r="E45" s="46">
        <v>2183312.82</v>
      </c>
      <c r="F45" s="67">
        <f>SUM(F15:F44)</f>
        <v>4662727.470000001</v>
      </c>
      <c r="G45" s="68">
        <f>SUMPRODUCT(G15:G44,F15:F44)/SUM(F15:F44)</f>
        <v>33.40277972492139</v>
      </c>
      <c r="H45" s="24"/>
      <c r="I45" s="91"/>
      <c r="J45" s="91"/>
    </row>
    <row r="46" spans="2:9" ht="14.25" customHeight="1" hidden="1">
      <c r="B46" s="7">
        <v>31</v>
      </c>
      <c r="C46" s="9"/>
      <c r="D46" s="8"/>
      <c r="E46" s="8"/>
      <c r="F46" s="8"/>
      <c r="G46" s="8"/>
      <c r="H46" s="22"/>
      <c r="I46"/>
    </row>
    <row r="47" spans="3:9" ht="12.75">
      <c r="C47" s="96"/>
      <c r="D47" s="96"/>
      <c r="E47" s="96"/>
      <c r="F47" s="96"/>
      <c r="G47" s="96"/>
      <c r="H47" s="23"/>
      <c r="I47"/>
    </row>
    <row r="48" spans="3:4" ht="12.75">
      <c r="C48" s="1"/>
      <c r="D48" s="1"/>
    </row>
    <row r="49" spans="2:10" ht="15">
      <c r="B49" s="10" t="s">
        <v>46</v>
      </c>
      <c r="C49" s="104"/>
      <c r="D49" s="16" t="s">
        <v>47</v>
      </c>
      <c r="E49" s="12"/>
      <c r="F49" s="12"/>
      <c r="I49"/>
      <c r="J49" s="6"/>
    </row>
    <row r="50" spans="2:9" ht="12.75">
      <c r="B50" s="1" t="s">
        <v>38</v>
      </c>
      <c r="C50" s="1"/>
      <c r="D50" s="105" t="s">
        <v>60</v>
      </c>
      <c r="E50" s="105" t="s">
        <v>0</v>
      </c>
      <c r="F50" s="106" t="s">
        <v>16</v>
      </c>
      <c r="G50" s="6"/>
      <c r="I50"/>
    </row>
    <row r="51" spans="2:9" ht="18" customHeight="1">
      <c r="B51" s="10" t="s">
        <v>37</v>
      </c>
      <c r="C51" s="107"/>
      <c r="D51" s="108" t="s">
        <v>61</v>
      </c>
      <c r="E51" s="11"/>
      <c r="F51" s="11"/>
      <c r="G51" s="6"/>
      <c r="I51"/>
    </row>
    <row r="52" spans="2:9" ht="12.75">
      <c r="B52" s="1" t="s">
        <v>39</v>
      </c>
      <c r="D52" s="105" t="s">
        <v>60</v>
      </c>
      <c r="E52" s="105" t="s">
        <v>0</v>
      </c>
      <c r="F52" s="106" t="s">
        <v>16</v>
      </c>
      <c r="G52" s="6"/>
      <c r="I52"/>
    </row>
  </sheetData>
  <sheetProtection/>
  <mergeCells count="15">
    <mergeCell ref="C47:G47"/>
    <mergeCell ref="A6:H6"/>
    <mergeCell ref="B8:H8"/>
    <mergeCell ref="C5:G5"/>
    <mergeCell ref="B7:G7"/>
    <mergeCell ref="B9:G9"/>
    <mergeCell ref="B11:B14"/>
    <mergeCell ref="C12:C14"/>
    <mergeCell ref="F11:F14"/>
    <mergeCell ref="I45:J45"/>
    <mergeCell ref="E12:E14"/>
    <mergeCell ref="G11:G14"/>
    <mergeCell ref="I15:J22"/>
    <mergeCell ref="D12:D14"/>
    <mergeCell ref="C11:E1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2016-05-06T04:15:47Z</cp:lastPrinted>
  <dcterms:created xsi:type="dcterms:W3CDTF">2010-01-29T08:37:16Z</dcterms:created>
  <dcterms:modified xsi:type="dcterms:W3CDTF">2016-05-06T04:15:55Z</dcterms:modified>
  <cp:category/>
  <cp:version/>
  <cp:contentType/>
  <cp:contentStatus/>
</cp:coreProperties>
</file>