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<sst xmlns="http://schemas.openxmlformats.org/spreadsheetml/2006/main" count="74" uniqueCount="63">
  <si>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</si>
  <si>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</si>
  <si>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</si>
  <si>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</si>
  <si>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</si>
  <si>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</si>
  <si>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</si>
  <si>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</si>
  <si>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</si>
  <si>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</si>
  <si>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</si>
  <si>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</si>
  <si>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</si>
  <si>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</si>
  <si>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</si>
  <si>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</si>
  <si>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</si>
  <si>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</si>
  <si>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</si>
  <si>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</si>
  <si>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</si>
  <si>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</si>
  <si>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</si>
  <si>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</si>
  <si>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</si>
  <si>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</si>
  <si>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</si>
  <si>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</si>
  <si>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</si>
  <si>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</si>
  <si>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</si>
  <si>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</si>
  <si>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</si>
  <si>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</si>
  <si>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</si>
  <si>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</si>
  <si>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</si>
  <si>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</si>
  <si>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</si>
  <si>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</si>
  <si>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</si>
  <si>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</si>
  <si>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</si>
  <si>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</si>
  <si>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</si>
  <si>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</si>
  <si>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</si>
  <si>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</si>
  <si>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</si>
  <si>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Рубіжне 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</si>
  <si>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01.04.2016р.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30.04.2016р.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</si>
  <si>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</si>
  <si>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</si>
  <si>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</si>
  <si>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</si>
  <si>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</si>
  <si>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>ГРС Рубіжне город</t>
  </si>
  <si>
    <t xml:space="preserve"> ГРС Рубіжне завод</t>
  </si>
  <si>
    <r>
      <t xml:space="preserve">          переданого Сєвєродонецьким ЛВУМГ  та прийнятого ПАТ "Луганськгаз", по </t>
    </r>
    <r>
      <rPr>
        <b/>
        <sz val="11"/>
        <color indexed="10"/>
        <rFont val="Arial"/>
        <family val="2"/>
      </rPr>
      <t>ГРС Рубіжне нитка город та завод</t>
    </r>
  </si>
  <si>
    <t xml:space="preserve">   </t>
  </si>
  <si>
    <t xml:space="preserve"> з газопроводу   Луганськ-Лисичанськ-Рубіжне  за період з   01.04.2016   по   30.04.2016  </t>
  </si>
  <si>
    <t xml:space="preserve">Сєвєродонецьке ЛВУМГ </t>
  </si>
  <si>
    <t xml:space="preserve"> Ісаєв В.С.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</si>
</sst>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3" fillId="0" borderId="13" xfId="0" applyNumberFormat="1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9" fontId="78" fillId="0" borderId="10" xfId="0" applyNumberFormat="1" applyFont="1" applyBorder="1" applyAlignment="1">
      <alignment horizontal="center"/>
    </xf>
    <xf numFmtId="179" fontId="78" fillId="0" borderId="10" xfId="0" applyNumberFormat="1" applyFont="1" applyBorder="1" applyAlignment="1">
      <alignment horizontal="center" wrapText="1"/>
    </xf>
    <xf numFmtId="2" fontId="78" fillId="0" borderId="10" xfId="0" applyNumberFormat="1" applyFont="1" applyBorder="1" applyAlignment="1">
      <alignment horizontal="center" wrapText="1"/>
    </xf>
    <xf numFmtId="1" fontId="78" fillId="0" borderId="10" xfId="0" applyNumberFormat="1" applyFont="1" applyBorder="1" applyAlignment="1">
      <alignment horizontal="center" wrapText="1"/>
    </xf>
    <xf numFmtId="177" fontId="78" fillId="0" borderId="10" xfId="0" applyNumberFormat="1" applyFont="1" applyBorder="1" applyAlignment="1">
      <alignment horizontal="center" wrapText="1"/>
    </xf>
    <xf numFmtId="179" fontId="78" fillId="0" borderId="10" xfId="0" applyNumberFormat="1" applyFont="1" applyBorder="1" applyAlignment="1">
      <alignment wrapText="1"/>
    </xf>
    <xf numFmtId="2" fontId="78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8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0" fontId="91" fillId="0" borderId="21" xfId="0" applyFont="1" applyBorder="1" applyAlignment="1">
      <alignment horizontal="center" vertical="center" textRotation="90" wrapText="1"/>
    </xf>
    <xf numFmtId="0" fontId="91" fillId="0" borderId="22" xfId="0" applyFont="1" applyBorder="1" applyAlignment="1">
      <alignment horizontal="center" vertical="center" textRotation="90" wrapText="1"/>
    </xf>
    <xf numFmtId="0" fontId="91" fillId="0" borderId="23" xfId="0" applyFont="1" applyBorder="1" applyAlignment="1">
      <alignment horizontal="center" vertical="center" textRotation="90" wrapText="1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7">
      <selection activeCell="N54" sqref="N5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4" t="s">
        <v>30</v>
      </c>
      <c r="C1" s="54"/>
      <c r="D1" s="54"/>
      <c r="E1" s="54"/>
      <c r="F1" s="54"/>
      <c r="G1" s="54"/>
      <c r="H1" s="54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4" t="s">
        <v>46</v>
      </c>
      <c r="C2" s="54"/>
      <c r="D2" s="54"/>
      <c r="E2" s="54"/>
      <c r="F2" s="54"/>
      <c r="G2" s="54"/>
      <c r="H2" s="54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5" t="s">
        <v>47</v>
      </c>
      <c r="C3" s="54"/>
      <c r="D3" s="54"/>
      <c r="E3" s="54"/>
      <c r="F3" s="54"/>
      <c r="G3" s="54"/>
      <c r="H3" s="54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4" t="s">
        <v>32</v>
      </c>
      <c r="C4" s="54"/>
      <c r="D4" s="54"/>
      <c r="E4" s="54"/>
      <c r="F4" s="54"/>
      <c r="G4" s="54"/>
      <c r="H4" s="54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4" t="s">
        <v>48</v>
      </c>
      <c r="C5" s="54"/>
      <c r="D5" s="54"/>
      <c r="E5" s="54"/>
      <c r="F5" s="54"/>
      <c r="G5" s="54"/>
      <c r="H5" s="54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9"/>
      <c r="C6" s="76" t="s">
        <v>18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18" customHeight="1">
      <c r="B7" s="85" t="s">
        <v>49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56"/>
      <c r="AA7" s="56"/>
    </row>
    <row r="8" spans="2:27" ht="18" customHeight="1">
      <c r="B8" s="87" t="s">
        <v>50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56"/>
      <c r="AA8" s="56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78" t="s">
        <v>26</v>
      </c>
      <c r="C10" s="92" t="s">
        <v>17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  <c r="O10" s="92" t="s">
        <v>6</v>
      </c>
      <c r="P10" s="93"/>
      <c r="Q10" s="93"/>
      <c r="R10" s="93"/>
      <c r="S10" s="93"/>
      <c r="T10" s="93"/>
      <c r="U10" s="81" t="s">
        <v>22</v>
      </c>
      <c r="V10" s="78" t="s">
        <v>23</v>
      </c>
      <c r="W10" s="78" t="s">
        <v>35</v>
      </c>
      <c r="X10" s="78" t="s">
        <v>25</v>
      </c>
      <c r="Y10" s="78" t="s">
        <v>24</v>
      </c>
      <c r="Z10" s="3"/>
      <c r="AB10" s="6"/>
      <c r="AC10"/>
    </row>
    <row r="11" spans="2:29" ht="48.75" customHeight="1">
      <c r="B11" s="79"/>
      <c r="C11" s="89" t="s">
        <v>2</v>
      </c>
      <c r="D11" s="84" t="s">
        <v>3</v>
      </c>
      <c r="E11" s="84" t="s">
        <v>4</v>
      </c>
      <c r="F11" s="84" t="s">
        <v>5</v>
      </c>
      <c r="G11" s="84" t="s">
        <v>8</v>
      </c>
      <c r="H11" s="84" t="s">
        <v>9</v>
      </c>
      <c r="I11" s="84" t="s">
        <v>10</v>
      </c>
      <c r="J11" s="84" t="s">
        <v>11</v>
      </c>
      <c r="K11" s="84" t="s">
        <v>12</v>
      </c>
      <c r="L11" s="84" t="s">
        <v>13</v>
      </c>
      <c r="M11" s="78" t="s">
        <v>14</v>
      </c>
      <c r="N11" s="78" t="s">
        <v>15</v>
      </c>
      <c r="O11" s="78" t="s">
        <v>7</v>
      </c>
      <c r="P11" s="78" t="s">
        <v>19</v>
      </c>
      <c r="Q11" s="78" t="s">
        <v>33</v>
      </c>
      <c r="R11" s="78" t="s">
        <v>20</v>
      </c>
      <c r="S11" s="78" t="s">
        <v>34</v>
      </c>
      <c r="T11" s="78" t="s">
        <v>21</v>
      </c>
      <c r="U11" s="82"/>
      <c r="V11" s="79"/>
      <c r="W11" s="79"/>
      <c r="X11" s="79"/>
      <c r="Y11" s="79"/>
      <c r="Z11" s="3"/>
      <c r="AB11" s="6"/>
      <c r="AC11"/>
    </row>
    <row r="12" spans="2:29" ht="15.75" customHeight="1">
      <c r="B12" s="79"/>
      <c r="C12" s="89"/>
      <c r="D12" s="84"/>
      <c r="E12" s="84"/>
      <c r="F12" s="84"/>
      <c r="G12" s="84"/>
      <c r="H12" s="84"/>
      <c r="I12" s="84"/>
      <c r="J12" s="84"/>
      <c r="K12" s="84"/>
      <c r="L12" s="84"/>
      <c r="M12" s="79"/>
      <c r="N12" s="79"/>
      <c r="O12" s="79"/>
      <c r="P12" s="79"/>
      <c r="Q12" s="79"/>
      <c r="R12" s="79"/>
      <c r="S12" s="79"/>
      <c r="T12" s="79"/>
      <c r="U12" s="82"/>
      <c r="V12" s="79"/>
      <c r="W12" s="79"/>
      <c r="X12" s="79"/>
      <c r="Y12" s="79"/>
      <c r="Z12" s="3"/>
      <c r="AB12" s="6"/>
      <c r="AC12"/>
    </row>
    <row r="13" spans="2:29" ht="30" customHeight="1">
      <c r="B13" s="86"/>
      <c r="C13" s="89"/>
      <c r="D13" s="84"/>
      <c r="E13" s="84"/>
      <c r="F13" s="84"/>
      <c r="G13" s="84"/>
      <c r="H13" s="84"/>
      <c r="I13" s="84"/>
      <c r="J13" s="84"/>
      <c r="K13" s="84"/>
      <c r="L13" s="84"/>
      <c r="M13" s="80"/>
      <c r="N13" s="80"/>
      <c r="O13" s="80"/>
      <c r="P13" s="80"/>
      <c r="Q13" s="80"/>
      <c r="R13" s="80"/>
      <c r="S13" s="80"/>
      <c r="T13" s="80"/>
      <c r="U13" s="83"/>
      <c r="V13" s="80"/>
      <c r="W13" s="80"/>
      <c r="X13" s="80"/>
      <c r="Y13" s="80"/>
      <c r="Z13" s="3"/>
      <c r="AB13" s="6"/>
      <c r="AC13"/>
    </row>
    <row r="14" spans="2:29" ht="12.75">
      <c r="B14" s="17">
        <v>1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65">
        <v>0.7681</v>
      </c>
      <c r="P14" s="46"/>
      <c r="Q14" s="47"/>
      <c r="R14" s="46"/>
      <c r="S14" s="47"/>
      <c r="T14" s="46"/>
      <c r="U14" s="48"/>
      <c r="V14" s="48"/>
      <c r="W14" s="45"/>
      <c r="X14" s="45"/>
      <c r="Y14" s="18"/>
      <c r="AA14" s="4">
        <f aca="true" t="shared" si="0" ref="AA14:AA43">SUM(C14:N14)</f>
        <v>0</v>
      </c>
      <c r="AB14" s="33" t="str">
        <f>IF(AA14=100,"ОК"," ")</f>
        <v> </v>
      </c>
      <c r="AC14"/>
    </row>
    <row r="15" spans="2:29" ht="12.75">
      <c r="B15" s="17">
        <v>2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65">
        <v>0.7688</v>
      </c>
      <c r="P15" s="46"/>
      <c r="Q15" s="47"/>
      <c r="R15" s="46"/>
      <c r="S15" s="47"/>
      <c r="T15" s="46"/>
      <c r="U15" s="48"/>
      <c r="V15" s="48"/>
      <c r="W15" s="45"/>
      <c r="X15" s="45"/>
      <c r="Y15" s="18"/>
      <c r="AA15" s="4">
        <f t="shared" si="0"/>
        <v>0</v>
      </c>
      <c r="AB15" s="33" t="str">
        <f>IF(AA15=100,"ОК"," ")</f>
        <v> </v>
      </c>
      <c r="AC15"/>
    </row>
    <row r="16" spans="2:29" ht="12.75">
      <c r="B16" s="17">
        <v>3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65">
        <v>0.7679</v>
      </c>
      <c r="P16" s="46"/>
      <c r="Q16" s="47"/>
      <c r="R16" s="46"/>
      <c r="S16" s="47"/>
      <c r="T16" s="46"/>
      <c r="U16" s="48"/>
      <c r="V16" s="48"/>
      <c r="W16" s="45"/>
      <c r="X16" s="18"/>
      <c r="Y16" s="18"/>
      <c r="AA16" s="4">
        <f t="shared" si="0"/>
        <v>0</v>
      </c>
      <c r="AB16" s="33" t="str">
        <f>IF(AA16=100,"ОК"," ")</f>
        <v> </v>
      </c>
      <c r="AC16"/>
    </row>
    <row r="17" spans="2:29" ht="12.75" customHeight="1">
      <c r="B17" s="57">
        <v>4</v>
      </c>
      <c r="C17" s="58">
        <v>88.2883</v>
      </c>
      <c r="D17" s="58">
        <v>3.9799</v>
      </c>
      <c r="E17" s="58">
        <v>1.9176</v>
      </c>
      <c r="F17" s="58">
        <v>0.2183</v>
      </c>
      <c r="G17" s="58">
        <v>0.5506</v>
      </c>
      <c r="H17" s="58">
        <v>0.0073</v>
      </c>
      <c r="I17" s="58">
        <v>0.1053</v>
      </c>
      <c r="J17" s="58">
        <v>0.1034</v>
      </c>
      <c r="K17" s="58">
        <v>0.1</v>
      </c>
      <c r="L17" s="58">
        <v>0.0098</v>
      </c>
      <c r="M17" s="58">
        <v>3.3388</v>
      </c>
      <c r="N17" s="58">
        <v>1.3807</v>
      </c>
      <c r="O17" s="58">
        <v>0.7688</v>
      </c>
      <c r="P17" s="59">
        <v>34.83</v>
      </c>
      <c r="Q17" s="60">
        <v>8320</v>
      </c>
      <c r="R17" s="59">
        <v>38.54</v>
      </c>
      <c r="S17" s="60">
        <v>9205</v>
      </c>
      <c r="T17" s="59">
        <v>48.25</v>
      </c>
      <c r="U17" s="61"/>
      <c r="V17" s="61"/>
      <c r="W17" s="62" t="s">
        <v>51</v>
      </c>
      <c r="X17" s="63">
        <v>0.008</v>
      </c>
      <c r="Y17" s="64">
        <v>0.0002</v>
      </c>
      <c r="AA17" s="4">
        <f>SUM(C17:N17)</f>
        <v>100</v>
      </c>
      <c r="AB17" s="33" t="str">
        <f>IF(AA17=100,"ОК"," ")</f>
        <v>ОК</v>
      </c>
      <c r="AC17"/>
    </row>
    <row r="18" spans="2:29" ht="12.75">
      <c r="B18" s="17">
        <v>5</v>
      </c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66">
        <v>0.7701</v>
      </c>
      <c r="P18" s="46"/>
      <c r="Q18" s="47"/>
      <c r="R18" s="46"/>
      <c r="S18" s="47"/>
      <c r="T18" s="46"/>
      <c r="U18" s="48"/>
      <c r="V18" s="48"/>
      <c r="W18" s="45"/>
      <c r="X18" s="45"/>
      <c r="Y18" s="18"/>
      <c r="AA18" s="4">
        <f t="shared" si="0"/>
        <v>0</v>
      </c>
      <c r="AB18" s="33" t="str">
        <f aca="true" t="shared" si="1" ref="AB18:AB43">IF(AA18=100,"ОК"," ")</f>
        <v> </v>
      </c>
      <c r="AC18"/>
    </row>
    <row r="19" spans="2:29" ht="12.75">
      <c r="B19" s="17">
        <v>6</v>
      </c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66">
        <v>0.7695</v>
      </c>
      <c r="P19" s="46"/>
      <c r="Q19" s="47"/>
      <c r="R19" s="46"/>
      <c r="S19" s="47"/>
      <c r="T19" s="46"/>
      <c r="U19" s="48"/>
      <c r="V19" s="48"/>
      <c r="W19" s="45"/>
      <c r="X19" s="45"/>
      <c r="Y19" s="18"/>
      <c r="AA19" s="4">
        <f t="shared" si="0"/>
        <v>0</v>
      </c>
      <c r="AB19" s="33" t="str">
        <f t="shared" si="1"/>
        <v> </v>
      </c>
      <c r="AC19"/>
    </row>
    <row r="20" spans="2:29" ht="12.75">
      <c r="B20" s="17">
        <v>7</v>
      </c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66">
        <v>0.7686</v>
      </c>
      <c r="P20" s="46"/>
      <c r="Q20" s="47"/>
      <c r="R20" s="46"/>
      <c r="S20" s="47"/>
      <c r="T20" s="46"/>
      <c r="U20" s="48"/>
      <c r="V20" s="48"/>
      <c r="W20" s="45"/>
      <c r="X20" s="45"/>
      <c r="Y20" s="18"/>
      <c r="AA20" s="4">
        <f t="shared" si="0"/>
        <v>0</v>
      </c>
      <c r="AB20" s="33" t="str">
        <f t="shared" si="1"/>
        <v> </v>
      </c>
      <c r="AC20"/>
    </row>
    <row r="21" spans="2:29" ht="12.75">
      <c r="B21" s="17">
        <v>8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6">
        <v>0.7695</v>
      </c>
      <c r="P21" s="46"/>
      <c r="Q21" s="47"/>
      <c r="R21" s="46"/>
      <c r="S21" s="47"/>
      <c r="T21" s="46"/>
      <c r="U21" s="48"/>
      <c r="V21" s="48"/>
      <c r="W21" s="45"/>
      <c r="X21" s="45"/>
      <c r="Y21" s="18"/>
      <c r="AA21" s="4">
        <f t="shared" si="0"/>
        <v>0</v>
      </c>
      <c r="AB21" s="33" t="str">
        <f t="shared" si="1"/>
        <v> </v>
      </c>
      <c r="AC21"/>
    </row>
    <row r="22" spans="2:29" ht="15" customHeight="1">
      <c r="B22" s="17">
        <v>9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66">
        <v>0.7689</v>
      </c>
      <c r="P22" s="46"/>
      <c r="Q22" s="47"/>
      <c r="R22" s="46"/>
      <c r="S22" s="47"/>
      <c r="T22" s="46"/>
      <c r="U22" s="48"/>
      <c r="V22" s="48"/>
      <c r="W22" s="49"/>
      <c r="X22" s="49"/>
      <c r="Y22" s="49"/>
      <c r="AA22" s="4">
        <f t="shared" si="0"/>
        <v>0</v>
      </c>
      <c r="AB22" s="33" t="str">
        <f t="shared" si="1"/>
        <v> </v>
      </c>
      <c r="AC22"/>
    </row>
    <row r="23" spans="2:29" ht="12.75">
      <c r="B23" s="17">
        <v>10</v>
      </c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66">
        <v>0.7681</v>
      </c>
      <c r="P23" s="46"/>
      <c r="Q23" s="47"/>
      <c r="R23" s="46"/>
      <c r="S23" s="47"/>
      <c r="T23" s="46"/>
      <c r="U23" s="48"/>
      <c r="V23" s="48"/>
      <c r="W23" s="45"/>
      <c r="X23" s="45"/>
      <c r="Y23" s="18"/>
      <c r="AA23" s="4">
        <f t="shared" si="0"/>
        <v>0</v>
      </c>
      <c r="AB23" s="33" t="str">
        <f t="shared" si="1"/>
        <v> </v>
      </c>
      <c r="AC23"/>
    </row>
    <row r="24" spans="2:29" ht="12.75">
      <c r="B24" s="17">
        <v>11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66">
        <v>0.768</v>
      </c>
      <c r="P24" s="46"/>
      <c r="Q24" s="47"/>
      <c r="R24" s="46"/>
      <c r="S24" s="47"/>
      <c r="T24" s="46"/>
      <c r="U24" s="48"/>
      <c r="V24" s="48"/>
      <c r="W24" s="45"/>
      <c r="X24" s="45"/>
      <c r="Y24" s="18"/>
      <c r="AA24" s="4">
        <f t="shared" si="0"/>
        <v>0</v>
      </c>
      <c r="AB24" s="33" t="str">
        <f t="shared" si="1"/>
        <v> </v>
      </c>
      <c r="AC24"/>
    </row>
    <row r="25" spans="2:29" ht="12.75">
      <c r="B25" s="17">
        <v>12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6">
        <v>0.7676</v>
      </c>
      <c r="P25" s="46"/>
      <c r="Q25" s="47"/>
      <c r="R25" s="46"/>
      <c r="S25" s="47"/>
      <c r="T25" s="46"/>
      <c r="U25" s="48"/>
      <c r="V25" s="48"/>
      <c r="W25" s="45"/>
      <c r="X25" s="45"/>
      <c r="Y25" s="18"/>
      <c r="AA25" s="4">
        <f t="shared" si="0"/>
        <v>0</v>
      </c>
      <c r="AB25" s="33" t="str">
        <f t="shared" si="1"/>
        <v> </v>
      </c>
      <c r="AC25"/>
    </row>
    <row r="26" spans="2:29" ht="12.75">
      <c r="B26" s="17">
        <v>13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6">
        <v>0.7708</v>
      </c>
      <c r="P26" s="46"/>
      <c r="Q26" s="47"/>
      <c r="R26" s="46"/>
      <c r="S26" s="47"/>
      <c r="T26" s="46"/>
      <c r="U26" s="48"/>
      <c r="V26" s="48"/>
      <c r="W26" s="45"/>
      <c r="X26" s="45"/>
      <c r="Y26" s="18"/>
      <c r="AA26" s="4">
        <f t="shared" si="0"/>
        <v>0</v>
      </c>
      <c r="AB26" s="33" t="str">
        <f t="shared" si="1"/>
        <v> </v>
      </c>
      <c r="AC26"/>
    </row>
    <row r="27" spans="2:29" ht="12.75">
      <c r="B27" s="57">
        <v>14</v>
      </c>
      <c r="C27" s="58">
        <v>88.8028</v>
      </c>
      <c r="D27" s="58">
        <v>2.7618</v>
      </c>
      <c r="E27" s="58">
        <v>1.142</v>
      </c>
      <c r="F27" s="58">
        <v>0.1773</v>
      </c>
      <c r="G27" s="58">
        <v>0.2961</v>
      </c>
      <c r="H27" s="58">
        <v>0.0027</v>
      </c>
      <c r="I27" s="58">
        <v>0.0834</v>
      </c>
      <c r="J27" s="58">
        <v>0.0682</v>
      </c>
      <c r="K27" s="58">
        <v>0.062</v>
      </c>
      <c r="L27" s="58">
        <v>0.0093</v>
      </c>
      <c r="M27" s="58">
        <v>3.6896</v>
      </c>
      <c r="N27" s="58">
        <v>2.9047</v>
      </c>
      <c r="O27" s="58">
        <v>0.7441</v>
      </c>
      <c r="P27" s="59">
        <v>33.14</v>
      </c>
      <c r="Q27" s="60">
        <v>7916</v>
      </c>
      <c r="R27" s="59">
        <v>36.7</v>
      </c>
      <c r="S27" s="60">
        <v>8767</v>
      </c>
      <c r="T27" s="59">
        <v>46.09</v>
      </c>
      <c r="U27" s="61"/>
      <c r="V27" s="61"/>
      <c r="W27" s="62"/>
      <c r="X27" s="63"/>
      <c r="Y27" s="64"/>
      <c r="AA27" s="4">
        <f>SUM(C27:N27)</f>
        <v>99.9999</v>
      </c>
      <c r="AB27" s="33" t="str">
        <f>IF(AA27=100,"ОК"," ")</f>
        <v> </v>
      </c>
      <c r="AC27"/>
    </row>
    <row r="28" spans="2:29" ht="12.75">
      <c r="B28" s="17">
        <v>15</v>
      </c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6">
        <v>0.7299</v>
      </c>
      <c r="P28" s="46"/>
      <c r="Q28" s="47"/>
      <c r="R28" s="46"/>
      <c r="S28" s="47"/>
      <c r="T28" s="46"/>
      <c r="U28" s="48"/>
      <c r="V28" s="48"/>
      <c r="W28" s="45"/>
      <c r="X28" s="45"/>
      <c r="Y28" s="18"/>
      <c r="AA28" s="4">
        <f t="shared" si="0"/>
        <v>0</v>
      </c>
      <c r="AB28" s="33" t="str">
        <f t="shared" si="1"/>
        <v> </v>
      </c>
      <c r="AC28"/>
    </row>
    <row r="29" spans="2:29" ht="12.75">
      <c r="B29" s="19">
        <v>16</v>
      </c>
      <c r="C29" s="18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6">
        <v>0.7685</v>
      </c>
      <c r="P29" s="46"/>
      <c r="Q29" s="47"/>
      <c r="R29" s="46"/>
      <c r="S29" s="47"/>
      <c r="T29" s="46"/>
      <c r="U29" s="48"/>
      <c r="V29" s="48"/>
      <c r="W29" s="45"/>
      <c r="X29" s="45"/>
      <c r="Y29" s="18"/>
      <c r="AA29" s="4">
        <f t="shared" si="0"/>
        <v>0</v>
      </c>
      <c r="AB29" s="33" t="str">
        <f t="shared" si="1"/>
        <v> </v>
      </c>
      <c r="AC29"/>
    </row>
    <row r="30" spans="2:29" ht="12.75">
      <c r="B30" s="19">
        <v>17</v>
      </c>
      <c r="C30" s="1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6">
        <v>0.7685</v>
      </c>
      <c r="P30" s="46"/>
      <c r="Q30" s="47"/>
      <c r="R30" s="46"/>
      <c r="S30" s="47"/>
      <c r="T30" s="46"/>
      <c r="U30" s="48"/>
      <c r="V30" s="48"/>
      <c r="W30" s="45"/>
      <c r="X30" s="45"/>
      <c r="Y30" s="18"/>
      <c r="AA30" s="4">
        <f t="shared" si="0"/>
        <v>0</v>
      </c>
      <c r="AB30" s="33" t="str">
        <f t="shared" si="1"/>
        <v> </v>
      </c>
      <c r="AC30"/>
    </row>
    <row r="31" spans="2:29" ht="12.75">
      <c r="B31" s="19">
        <v>18</v>
      </c>
      <c r="C31" s="1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6">
        <v>0.7682</v>
      </c>
      <c r="P31" s="46"/>
      <c r="Q31" s="47"/>
      <c r="R31" s="46"/>
      <c r="S31" s="47"/>
      <c r="T31" s="46"/>
      <c r="U31" s="48"/>
      <c r="V31" s="48"/>
      <c r="W31" s="45"/>
      <c r="X31" s="45"/>
      <c r="Y31" s="18"/>
      <c r="AA31" s="4">
        <f t="shared" si="0"/>
        <v>0</v>
      </c>
      <c r="AB31" s="33" t="str">
        <f t="shared" si="1"/>
        <v> </v>
      </c>
      <c r="AC31"/>
    </row>
    <row r="32" spans="2:29" ht="12.75">
      <c r="B32" s="19">
        <v>19</v>
      </c>
      <c r="C32" s="1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6">
        <v>0.7677</v>
      </c>
      <c r="P32" s="46"/>
      <c r="Q32" s="47"/>
      <c r="R32" s="46"/>
      <c r="S32" s="47"/>
      <c r="T32" s="46"/>
      <c r="U32" s="48"/>
      <c r="V32" s="48"/>
      <c r="W32" s="45"/>
      <c r="X32" s="45"/>
      <c r="Y32" s="18"/>
      <c r="AA32" s="4">
        <f t="shared" si="0"/>
        <v>0</v>
      </c>
      <c r="AB32" s="33" t="str">
        <f t="shared" si="1"/>
        <v> </v>
      </c>
      <c r="AC32"/>
    </row>
    <row r="33" spans="2:29" ht="12.75">
      <c r="B33" s="19">
        <v>20</v>
      </c>
      <c r="C33" s="1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66">
        <v>0.7682</v>
      </c>
      <c r="P33" s="46"/>
      <c r="Q33" s="47"/>
      <c r="R33" s="46"/>
      <c r="S33" s="47"/>
      <c r="T33" s="46"/>
      <c r="U33" s="48"/>
      <c r="V33" s="48"/>
      <c r="W33" s="45"/>
      <c r="X33" s="45"/>
      <c r="Y33" s="18"/>
      <c r="AA33" s="4">
        <f t="shared" si="0"/>
        <v>0</v>
      </c>
      <c r="AB33" s="33" t="str">
        <f t="shared" si="1"/>
        <v> </v>
      </c>
      <c r="AC33"/>
    </row>
    <row r="34" spans="2:29" ht="12.75">
      <c r="B34" s="19">
        <v>21</v>
      </c>
      <c r="C34" s="1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66">
        <v>0.7675</v>
      </c>
      <c r="P34" s="46"/>
      <c r="Q34" s="47"/>
      <c r="R34" s="46"/>
      <c r="S34" s="47"/>
      <c r="T34" s="46"/>
      <c r="U34" s="48"/>
      <c r="V34" s="48"/>
      <c r="W34" s="45"/>
      <c r="X34" s="45"/>
      <c r="Y34" s="18"/>
      <c r="AA34" s="4">
        <f t="shared" si="0"/>
        <v>0</v>
      </c>
      <c r="AB34" s="33" t="str">
        <f t="shared" si="1"/>
        <v> </v>
      </c>
      <c r="AC34"/>
    </row>
    <row r="35" spans="2:29" ht="12.75">
      <c r="B35" s="19">
        <v>22</v>
      </c>
      <c r="C35" s="1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66">
        <v>0.7681</v>
      </c>
      <c r="P35" s="46"/>
      <c r="Q35" s="47"/>
      <c r="R35" s="46"/>
      <c r="S35" s="47"/>
      <c r="T35" s="46"/>
      <c r="U35" s="48"/>
      <c r="V35" s="48"/>
      <c r="W35" s="45"/>
      <c r="X35" s="45"/>
      <c r="Y35" s="18"/>
      <c r="AA35" s="4">
        <f t="shared" si="0"/>
        <v>0</v>
      </c>
      <c r="AB35" s="33" t="str">
        <f t="shared" si="1"/>
        <v> </v>
      </c>
      <c r="AC35"/>
    </row>
    <row r="36" spans="2:29" ht="12.75">
      <c r="B36" s="19">
        <v>23</v>
      </c>
      <c r="C36" s="1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66">
        <v>0.7688</v>
      </c>
      <c r="P36" s="46"/>
      <c r="Q36" s="47"/>
      <c r="R36" s="46"/>
      <c r="S36" s="47"/>
      <c r="T36" s="46"/>
      <c r="U36" s="48"/>
      <c r="V36" s="48"/>
      <c r="W36" s="45"/>
      <c r="X36" s="45"/>
      <c r="Y36" s="18"/>
      <c r="AA36" s="4">
        <f t="shared" si="0"/>
        <v>0</v>
      </c>
      <c r="AB36" s="33" t="str">
        <f t="shared" si="1"/>
        <v> </v>
      </c>
      <c r="AC36"/>
    </row>
    <row r="37" spans="2:29" ht="12.75">
      <c r="B37" s="19">
        <v>24</v>
      </c>
      <c r="C37" s="1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66">
        <v>0.769</v>
      </c>
      <c r="P37" s="46"/>
      <c r="Q37" s="47"/>
      <c r="R37" s="46"/>
      <c r="S37" s="47"/>
      <c r="T37" s="46"/>
      <c r="U37" s="48"/>
      <c r="V37" s="48"/>
      <c r="W37" s="45"/>
      <c r="X37" s="49"/>
      <c r="Y37" s="49"/>
      <c r="AA37" s="4">
        <f t="shared" si="0"/>
        <v>0</v>
      </c>
      <c r="AB37" s="33" t="str">
        <f t="shared" si="1"/>
        <v> </v>
      </c>
      <c r="AC37"/>
    </row>
    <row r="38" spans="2:29" ht="12.75">
      <c r="B38" s="19">
        <v>25</v>
      </c>
      <c r="C38" s="1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66">
        <v>0.768</v>
      </c>
      <c r="P38" s="46"/>
      <c r="Q38" s="47"/>
      <c r="R38" s="46"/>
      <c r="S38" s="47"/>
      <c r="T38" s="46"/>
      <c r="U38" s="48"/>
      <c r="V38" s="48"/>
      <c r="W38" s="45"/>
      <c r="X38" s="45"/>
      <c r="Y38" s="18"/>
      <c r="AA38" s="4">
        <f t="shared" si="0"/>
        <v>0</v>
      </c>
      <c r="AB38" s="33" t="str">
        <f t="shared" si="1"/>
        <v> </v>
      </c>
      <c r="AC38"/>
    </row>
    <row r="39" spans="2:29" ht="12.75">
      <c r="B39" s="19">
        <v>26</v>
      </c>
      <c r="C39" s="1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66">
        <v>0.7683</v>
      </c>
      <c r="P39" s="46"/>
      <c r="Q39" s="47"/>
      <c r="R39" s="46"/>
      <c r="S39" s="47"/>
      <c r="T39" s="46"/>
      <c r="U39" s="48"/>
      <c r="V39" s="48"/>
      <c r="W39" s="45"/>
      <c r="X39" s="45"/>
      <c r="Y39" s="18"/>
      <c r="AA39" s="4">
        <f t="shared" si="0"/>
        <v>0</v>
      </c>
      <c r="AB39" s="33" t="str">
        <f t="shared" si="1"/>
        <v> </v>
      </c>
      <c r="AC39"/>
    </row>
    <row r="40" spans="2:29" ht="12.75">
      <c r="B40" s="19">
        <v>27</v>
      </c>
      <c r="C40" s="18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66">
        <v>0.7689</v>
      </c>
      <c r="P40" s="46"/>
      <c r="Q40" s="47"/>
      <c r="R40" s="46"/>
      <c r="S40" s="47"/>
      <c r="T40" s="46"/>
      <c r="U40" s="48"/>
      <c r="V40" s="48"/>
      <c r="W40" s="45"/>
      <c r="X40" s="45"/>
      <c r="Y40" s="18"/>
      <c r="AA40" s="4">
        <f t="shared" si="0"/>
        <v>0</v>
      </c>
      <c r="AB40" s="33" t="str">
        <f t="shared" si="1"/>
        <v> </v>
      </c>
      <c r="AC40"/>
    </row>
    <row r="41" spans="2:29" ht="12.75">
      <c r="B41" s="19">
        <v>28</v>
      </c>
      <c r="C41" s="1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66">
        <v>0.7684</v>
      </c>
      <c r="P41" s="46"/>
      <c r="Q41" s="47"/>
      <c r="R41" s="46"/>
      <c r="S41" s="47"/>
      <c r="T41" s="46"/>
      <c r="U41" s="48"/>
      <c r="V41" s="48"/>
      <c r="W41" s="45"/>
      <c r="X41" s="45"/>
      <c r="Y41" s="18"/>
      <c r="AA41" s="4">
        <f t="shared" si="0"/>
        <v>0</v>
      </c>
      <c r="AB41" s="33" t="str">
        <f t="shared" si="1"/>
        <v> </v>
      </c>
      <c r="AC41"/>
    </row>
    <row r="42" spans="2:29" ht="12.75" customHeight="1">
      <c r="B42" s="19">
        <v>29</v>
      </c>
      <c r="C42" s="18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66">
        <v>0.7682</v>
      </c>
      <c r="P42" s="46"/>
      <c r="Q42" s="47"/>
      <c r="R42" s="46"/>
      <c r="S42" s="47"/>
      <c r="T42" s="46"/>
      <c r="U42" s="48"/>
      <c r="V42" s="48"/>
      <c r="W42" s="45"/>
      <c r="X42" s="45"/>
      <c r="Y42" s="18"/>
      <c r="AA42" s="4">
        <f t="shared" si="0"/>
        <v>0</v>
      </c>
      <c r="AB42" s="33" t="str">
        <f t="shared" si="1"/>
        <v> </v>
      </c>
      <c r="AC42"/>
    </row>
    <row r="43" spans="2:29" ht="12.75" customHeight="1">
      <c r="B43" s="19">
        <v>30</v>
      </c>
      <c r="C43" s="1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66">
        <v>0.7677</v>
      </c>
      <c r="P43" s="46"/>
      <c r="Q43" s="47"/>
      <c r="R43" s="46"/>
      <c r="S43" s="47"/>
      <c r="T43" s="50"/>
      <c r="U43" s="48"/>
      <c r="V43" s="48"/>
      <c r="W43" s="45"/>
      <c r="X43" s="45"/>
      <c r="Y43" s="18"/>
      <c r="AA43" s="4">
        <f t="shared" si="0"/>
        <v>0</v>
      </c>
      <c r="AB43" s="33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AA45" s="4"/>
      <c r="AB45" s="5"/>
      <c r="AC45"/>
    </row>
    <row r="46" spans="3:4" ht="16.5" customHeight="1">
      <c r="C46" s="1"/>
      <c r="D46" s="1"/>
    </row>
    <row r="47" spans="3:29" s="1" customFormat="1" ht="15">
      <c r="C47" s="13" t="s">
        <v>52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53</v>
      </c>
      <c r="Q47" s="13"/>
      <c r="R47" s="13"/>
      <c r="S47" s="13"/>
      <c r="T47" s="67"/>
      <c r="U47" s="68"/>
      <c r="V47" s="68"/>
      <c r="W47" s="90">
        <v>42490</v>
      </c>
      <c r="X47" s="91"/>
      <c r="Y47" s="69"/>
      <c r="AC47" s="70"/>
    </row>
    <row r="48" spans="4:29" s="1" customFormat="1" ht="12.75">
      <c r="D48" s="1" t="s">
        <v>27</v>
      </c>
      <c r="O48" s="2"/>
      <c r="P48" s="71" t="s">
        <v>29</v>
      </c>
      <c r="Q48" s="71"/>
      <c r="T48" s="2"/>
      <c r="U48" s="2" t="s">
        <v>0</v>
      </c>
      <c r="W48" s="2"/>
      <c r="X48" s="2" t="s">
        <v>16</v>
      </c>
      <c r="AC48" s="70"/>
    </row>
    <row r="49" spans="3:29" s="1" customFormat="1" ht="18" customHeight="1">
      <c r="C49" s="13" t="s">
        <v>54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55</v>
      </c>
      <c r="Q49" s="13"/>
      <c r="R49" s="13"/>
      <c r="S49" s="13"/>
      <c r="T49" s="13"/>
      <c r="U49" s="68"/>
      <c r="V49" s="68"/>
      <c r="W49" s="90">
        <v>42490</v>
      </c>
      <c r="X49" s="91"/>
      <c r="Y49" s="13"/>
      <c r="AC49" s="70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70"/>
    </row>
    <row r="54" spans="3:10" ht="12.75">
      <c r="C54" s="51"/>
      <c r="D54" s="39" t="s">
        <v>43</v>
      </c>
      <c r="E54" s="39"/>
      <c r="F54" s="39"/>
      <c r="G54" s="39"/>
      <c r="H54" s="39"/>
      <c r="I54" s="39"/>
      <c r="J54" s="39"/>
    </row>
  </sheetData>
  <sheetProtection/>
  <mergeCells count="32">
    <mergeCell ref="N11:N13"/>
    <mergeCell ref="E11:E13"/>
    <mergeCell ref="W49:X49"/>
    <mergeCell ref="C10:N10"/>
    <mergeCell ref="T11:T13"/>
    <mergeCell ref="O10:T10"/>
    <mergeCell ref="V10:V13"/>
    <mergeCell ref="W47:X47"/>
    <mergeCell ref="H11:H13"/>
    <mergeCell ref="O11:O13"/>
    <mergeCell ref="P11:P13"/>
    <mergeCell ref="R11:R13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F7">
      <selection activeCell="X17" sqref="X1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40" t="s">
        <v>30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40" t="s">
        <v>31</v>
      </c>
      <c r="C2" s="40"/>
      <c r="D2" s="40"/>
      <c r="E2" s="40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41" t="s">
        <v>61</v>
      </c>
      <c r="C3" s="41"/>
      <c r="D3" s="41"/>
      <c r="E3" s="40"/>
      <c r="F3" s="40"/>
      <c r="G3" s="40"/>
      <c r="H3" s="40"/>
      <c r="I3" s="39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39"/>
      <c r="C5" s="99" t="s">
        <v>36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22"/>
    </row>
    <row r="6" spans="2:25" ht="18" customHeight="1">
      <c r="B6" s="100" t="s">
        <v>58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24"/>
    </row>
    <row r="7" spans="2:25" ht="18" customHeight="1">
      <c r="B7" s="100" t="s">
        <v>60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23"/>
    </row>
    <row r="8" spans="2:25" ht="18" customHeight="1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23"/>
    </row>
    <row r="9" spans="2:25" ht="18" customHeight="1">
      <c r="B9" s="102" t="s">
        <v>59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25"/>
    </row>
    <row r="10" spans="2:25" ht="24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5"/>
    </row>
    <row r="11" spans="2:26" ht="30" customHeight="1">
      <c r="B11" s="78" t="s">
        <v>26</v>
      </c>
      <c r="C11" s="92" t="s">
        <v>40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5" t="s">
        <v>41</v>
      </c>
      <c r="X11" s="96" t="s">
        <v>44</v>
      </c>
      <c r="Y11" s="26"/>
      <c r="Z11"/>
    </row>
    <row r="12" spans="2:26" ht="48.75" customHeight="1">
      <c r="B12" s="79"/>
      <c r="C12" s="89" t="s">
        <v>56</v>
      </c>
      <c r="D12" s="84" t="s">
        <v>57</v>
      </c>
      <c r="E12" s="84"/>
      <c r="F12" s="84"/>
      <c r="G12" s="84"/>
      <c r="H12" s="84"/>
      <c r="I12" s="84"/>
      <c r="J12" s="84"/>
      <c r="K12" s="84"/>
      <c r="L12" s="84"/>
      <c r="M12" s="78"/>
      <c r="N12" s="78"/>
      <c r="O12" s="78"/>
      <c r="P12" s="78"/>
      <c r="Q12" s="78"/>
      <c r="R12" s="78"/>
      <c r="S12" s="78"/>
      <c r="T12" s="78"/>
      <c r="U12" s="78"/>
      <c r="V12" s="104"/>
      <c r="W12" s="95"/>
      <c r="X12" s="97"/>
      <c r="Y12" s="26"/>
      <c r="Z12"/>
    </row>
    <row r="13" spans="2:26" ht="15.75" customHeight="1">
      <c r="B13" s="79"/>
      <c r="C13" s="89"/>
      <c r="D13" s="84"/>
      <c r="E13" s="84"/>
      <c r="F13" s="84"/>
      <c r="G13" s="84"/>
      <c r="H13" s="84"/>
      <c r="I13" s="84"/>
      <c r="J13" s="84"/>
      <c r="K13" s="84"/>
      <c r="L13" s="84"/>
      <c r="M13" s="79"/>
      <c r="N13" s="79"/>
      <c r="O13" s="79"/>
      <c r="P13" s="79"/>
      <c r="Q13" s="79"/>
      <c r="R13" s="79"/>
      <c r="S13" s="79"/>
      <c r="T13" s="79"/>
      <c r="U13" s="79"/>
      <c r="V13" s="105"/>
      <c r="W13" s="95"/>
      <c r="X13" s="97"/>
      <c r="Y13" s="26"/>
      <c r="Z13"/>
    </row>
    <row r="14" spans="2:26" ht="30" customHeight="1">
      <c r="B14" s="86"/>
      <c r="C14" s="89"/>
      <c r="D14" s="84"/>
      <c r="E14" s="84"/>
      <c r="F14" s="84"/>
      <c r="G14" s="84"/>
      <c r="H14" s="84"/>
      <c r="I14" s="84"/>
      <c r="J14" s="84"/>
      <c r="K14" s="84"/>
      <c r="L14" s="84"/>
      <c r="M14" s="80"/>
      <c r="N14" s="80"/>
      <c r="O14" s="80"/>
      <c r="P14" s="80"/>
      <c r="Q14" s="80"/>
      <c r="R14" s="80"/>
      <c r="S14" s="80"/>
      <c r="T14" s="80"/>
      <c r="U14" s="80"/>
      <c r="V14" s="106"/>
      <c r="W14" s="95"/>
      <c r="X14" s="98"/>
      <c r="Y14" s="26"/>
      <c r="Z14"/>
    </row>
    <row r="15" spans="2:27" ht="15.75" customHeight="1">
      <c r="B15" s="17">
        <v>1</v>
      </c>
      <c r="C15" s="73">
        <v>113348.8</v>
      </c>
      <c r="D15" s="73">
        <v>0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36">
        <f>SUM(C15:V15)</f>
        <v>113348.8</v>
      </c>
      <c r="X15" s="53">
        <v>34.21</v>
      </c>
      <c r="Y15" s="27"/>
      <c r="Z15" s="107" t="s">
        <v>45</v>
      </c>
      <c r="AA15" s="107"/>
    </row>
    <row r="16" spans="2:27" ht="15.75">
      <c r="B16" s="17">
        <v>2</v>
      </c>
      <c r="C16" s="73">
        <v>144380.45</v>
      </c>
      <c r="D16" s="73">
        <v>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36">
        <f aca="true" t="shared" si="0" ref="W16:W44">SUM(C16:V16)</f>
        <v>144380.45</v>
      </c>
      <c r="X16" s="34">
        <f>IF(Паспорт!P15&gt;0,Паспорт!P15,X15)</f>
        <v>34.21</v>
      </c>
      <c r="Y16" s="27"/>
      <c r="Z16" s="107"/>
      <c r="AA16" s="107"/>
    </row>
    <row r="17" spans="2:27" ht="15.75">
      <c r="B17" s="17">
        <v>3</v>
      </c>
      <c r="C17" s="73">
        <v>143346.28</v>
      </c>
      <c r="D17" s="73">
        <v>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36">
        <f t="shared" si="0"/>
        <v>143346.28</v>
      </c>
      <c r="X17" s="34">
        <f>IF(Паспорт!P16&gt;0,Паспорт!P16,X16)</f>
        <v>34.21</v>
      </c>
      <c r="Y17" s="27"/>
      <c r="Z17" s="107"/>
      <c r="AA17" s="107"/>
    </row>
    <row r="18" spans="2:27" ht="15.75">
      <c r="B18" s="17">
        <v>4</v>
      </c>
      <c r="C18" s="73">
        <v>128253.24</v>
      </c>
      <c r="D18" s="73">
        <v>0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36">
        <f t="shared" si="0"/>
        <v>128253.24</v>
      </c>
      <c r="X18" s="34">
        <f>IF(Паспорт!P17&gt;0,Паспорт!P17,X17)</f>
        <v>34.83</v>
      </c>
      <c r="Y18" s="27"/>
      <c r="Z18" s="107"/>
      <c r="AA18" s="107"/>
    </row>
    <row r="19" spans="2:27" ht="15.75">
      <c r="B19" s="17">
        <v>5</v>
      </c>
      <c r="C19" s="73">
        <v>111915.59</v>
      </c>
      <c r="D19" s="73">
        <v>0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36">
        <f t="shared" si="0"/>
        <v>111915.59</v>
      </c>
      <c r="X19" s="34">
        <f>IF(Паспорт!P18&gt;0,Паспорт!P18,X18)</f>
        <v>34.83</v>
      </c>
      <c r="Y19" s="27"/>
      <c r="Z19" s="107"/>
      <c r="AA19" s="107"/>
    </row>
    <row r="20" spans="2:27" ht="15.75" customHeight="1">
      <c r="B20" s="17">
        <v>6</v>
      </c>
      <c r="C20" s="73">
        <v>91884.36</v>
      </c>
      <c r="D20" s="73">
        <v>192.58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36">
        <f t="shared" si="0"/>
        <v>92076.94</v>
      </c>
      <c r="X20" s="34">
        <f>IF(Паспорт!P19&gt;0,Паспорт!P19,X19)</f>
        <v>34.83</v>
      </c>
      <c r="Y20" s="27"/>
      <c r="Z20" s="107"/>
      <c r="AA20" s="107"/>
    </row>
    <row r="21" spans="2:27" ht="15.75">
      <c r="B21" s="17">
        <v>7</v>
      </c>
      <c r="C21" s="73">
        <v>72662.61</v>
      </c>
      <c r="D21" s="73"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36">
        <f t="shared" si="0"/>
        <v>72662.61</v>
      </c>
      <c r="X21" s="34">
        <f>IF(Паспорт!P20&gt;0,Паспорт!P20,X20)</f>
        <v>34.83</v>
      </c>
      <c r="Y21" s="27"/>
      <c r="Z21" s="107"/>
      <c r="AA21" s="107"/>
    </row>
    <row r="22" spans="2:27" ht="15.75">
      <c r="B22" s="17">
        <v>8</v>
      </c>
      <c r="C22" s="73">
        <v>40209.94</v>
      </c>
      <c r="D22" s="73"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36">
        <f t="shared" si="0"/>
        <v>40209.94</v>
      </c>
      <c r="X22" s="34">
        <f>IF(Паспорт!P21&gt;0,Паспорт!P21,X21)</f>
        <v>34.83</v>
      </c>
      <c r="Y22" s="27"/>
      <c r="Z22" s="107"/>
      <c r="AA22" s="107"/>
    </row>
    <row r="23" spans="2:26" ht="15" customHeight="1">
      <c r="B23" s="17">
        <v>9</v>
      </c>
      <c r="C23" s="73">
        <v>34804.93</v>
      </c>
      <c r="D23" s="73">
        <v>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36">
        <f t="shared" si="0"/>
        <v>34804.93</v>
      </c>
      <c r="X23" s="34">
        <f>IF(Паспорт!P22&gt;0,Паспорт!P22,X22)</f>
        <v>34.83</v>
      </c>
      <c r="Y23" s="27"/>
      <c r="Z23" s="32"/>
    </row>
    <row r="24" spans="2:26" ht="15.75">
      <c r="B24" s="17">
        <v>10</v>
      </c>
      <c r="C24" s="73">
        <v>36572.1</v>
      </c>
      <c r="D24" s="73">
        <v>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36">
        <f t="shared" si="0"/>
        <v>36572.1</v>
      </c>
      <c r="X24" s="34">
        <f>IF(Паспорт!P23&gt;0,Паспорт!P23,X23)</f>
        <v>34.83</v>
      </c>
      <c r="Y24" s="27"/>
      <c r="Z24" s="32"/>
    </row>
    <row r="25" spans="2:26" ht="15.75">
      <c r="B25" s="17">
        <v>11</v>
      </c>
      <c r="C25" s="73">
        <v>30249.17</v>
      </c>
      <c r="D25" s="73">
        <v>0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36">
        <f t="shared" si="0"/>
        <v>30249.17</v>
      </c>
      <c r="X25" s="34">
        <f>IF(Паспорт!P24&gt;0,Паспорт!P24,X24)</f>
        <v>34.83</v>
      </c>
      <c r="Y25" s="27"/>
      <c r="Z25" s="32"/>
    </row>
    <row r="26" spans="2:26" ht="15.75">
      <c r="B26" s="17">
        <v>12</v>
      </c>
      <c r="C26" s="73">
        <v>30131.78</v>
      </c>
      <c r="D26" s="73">
        <v>824.91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36">
        <f t="shared" si="0"/>
        <v>30956.69</v>
      </c>
      <c r="X26" s="34">
        <f>IF(Паспорт!P25&gt;0,Паспорт!P25,X25)</f>
        <v>34.83</v>
      </c>
      <c r="Y26" s="27"/>
      <c r="Z26" s="32"/>
    </row>
    <row r="27" spans="2:26" ht="15.75">
      <c r="B27" s="17">
        <v>13</v>
      </c>
      <c r="C27" s="73">
        <v>28218.97</v>
      </c>
      <c r="D27" s="73">
        <v>1521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36">
        <f t="shared" si="0"/>
        <v>29739.97</v>
      </c>
      <c r="X27" s="34">
        <f>IF(Паспорт!P26&gt;0,Паспорт!P26,X26)</f>
        <v>34.83</v>
      </c>
      <c r="Y27" s="27"/>
      <c r="Z27" s="32"/>
    </row>
    <row r="28" spans="2:26" ht="15.75">
      <c r="B28" s="17">
        <v>14</v>
      </c>
      <c r="C28" s="73">
        <v>29574.13</v>
      </c>
      <c r="D28" s="73">
        <v>13070.54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36">
        <f t="shared" si="0"/>
        <v>42644.67</v>
      </c>
      <c r="X28" s="34">
        <f>IF(Паспорт!P27&gt;0,Паспорт!P27,X27)</f>
        <v>33.14</v>
      </c>
      <c r="Y28" s="27"/>
      <c r="Z28" s="32"/>
    </row>
    <row r="29" spans="2:26" ht="15.75">
      <c r="B29" s="17">
        <v>15</v>
      </c>
      <c r="C29" s="73">
        <v>32826.02</v>
      </c>
      <c r="D29" s="73">
        <v>17560.89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36">
        <f t="shared" si="0"/>
        <v>50386.909999999996</v>
      </c>
      <c r="X29" s="34">
        <f>IF(Паспорт!P28&gt;0,Паспорт!P28,X28)</f>
        <v>33.14</v>
      </c>
      <c r="Y29" s="27"/>
      <c r="Z29" s="32"/>
    </row>
    <row r="30" spans="2:26" ht="15.75">
      <c r="B30" s="19">
        <v>16</v>
      </c>
      <c r="C30" s="73">
        <v>43648.52</v>
      </c>
      <c r="D30" s="73">
        <v>23045.68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36">
        <f t="shared" si="0"/>
        <v>66694.2</v>
      </c>
      <c r="X30" s="34">
        <f>IF(Паспорт!P29&gt;0,Паспорт!P29,X29)</f>
        <v>33.14</v>
      </c>
      <c r="Y30" s="27"/>
      <c r="Z30" s="32"/>
    </row>
    <row r="31" spans="2:26" ht="15.75">
      <c r="B31" s="19">
        <v>17</v>
      </c>
      <c r="C31" s="73">
        <v>39520.14</v>
      </c>
      <c r="D31" s="73">
        <v>18664.61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36">
        <f t="shared" si="0"/>
        <v>58184.75</v>
      </c>
      <c r="X31" s="34">
        <f>IF(Паспорт!P30&gt;0,Паспорт!P30,X30)</f>
        <v>33.14</v>
      </c>
      <c r="Y31" s="27"/>
      <c r="Z31" s="32"/>
    </row>
    <row r="32" spans="2:26" ht="15.75">
      <c r="B32" s="19">
        <v>18</v>
      </c>
      <c r="C32" s="73">
        <v>28650.9</v>
      </c>
      <c r="D32" s="73">
        <v>14343.88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36">
        <f t="shared" si="0"/>
        <v>42994.78</v>
      </c>
      <c r="X32" s="34">
        <f>IF(Паспорт!P31&gt;0,Паспорт!P31,X31)</f>
        <v>33.14</v>
      </c>
      <c r="Y32" s="27"/>
      <c r="Z32" s="32"/>
    </row>
    <row r="33" spans="2:26" ht="15.75">
      <c r="B33" s="19">
        <v>19</v>
      </c>
      <c r="C33" s="73">
        <v>29130.05</v>
      </c>
      <c r="D33" s="73">
        <v>13714.17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36">
        <f t="shared" si="0"/>
        <v>42844.22</v>
      </c>
      <c r="X33" s="34">
        <f>IF(Паспорт!P32&gt;0,Паспорт!P32,X32)</f>
        <v>33.14</v>
      </c>
      <c r="Y33" s="27"/>
      <c r="Z33" s="32"/>
    </row>
    <row r="34" spans="2:26" ht="15.75">
      <c r="B34" s="19">
        <v>20</v>
      </c>
      <c r="C34" s="73">
        <v>33997.04</v>
      </c>
      <c r="D34" s="73">
        <v>15330.25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36">
        <f t="shared" si="0"/>
        <v>49327.29</v>
      </c>
      <c r="X34" s="34">
        <f>IF(Паспорт!P33&gt;0,Паспорт!P33,X33)</f>
        <v>33.14</v>
      </c>
      <c r="Y34" s="27"/>
      <c r="Z34" s="32"/>
    </row>
    <row r="35" spans="2:26" ht="15.75">
      <c r="B35" s="19">
        <v>21</v>
      </c>
      <c r="C35" s="73">
        <v>54541.36</v>
      </c>
      <c r="D35" s="73">
        <v>15689.49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36">
        <f t="shared" si="0"/>
        <v>70230.85</v>
      </c>
      <c r="X35" s="34">
        <f>IF(Паспорт!P34&gt;0,Паспорт!P34,X34)</f>
        <v>33.14</v>
      </c>
      <c r="Y35" s="27"/>
      <c r="Z35" s="32"/>
    </row>
    <row r="36" spans="2:26" ht="15.75">
      <c r="B36" s="19">
        <v>22</v>
      </c>
      <c r="C36" s="73">
        <v>55387.26</v>
      </c>
      <c r="D36" s="73">
        <v>16132.39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36">
        <f t="shared" si="0"/>
        <v>71519.65</v>
      </c>
      <c r="X36" s="34">
        <f>IF(Паспорт!P35&gt;0,Паспорт!P35,X35)</f>
        <v>33.14</v>
      </c>
      <c r="Y36" s="27"/>
      <c r="Z36" s="32"/>
    </row>
    <row r="37" spans="2:26" ht="15.75">
      <c r="B37" s="19">
        <v>23</v>
      </c>
      <c r="C37" s="73">
        <v>44994.21</v>
      </c>
      <c r="D37" s="73">
        <v>3330.21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36">
        <f t="shared" si="0"/>
        <v>48324.42</v>
      </c>
      <c r="X37" s="34">
        <f>IF(Паспорт!P36&gt;0,Паспорт!P36,X36)</f>
        <v>33.14</v>
      </c>
      <c r="Y37" s="27"/>
      <c r="Z37" s="32"/>
    </row>
    <row r="38" spans="2:26" ht="15.75">
      <c r="B38" s="19">
        <v>24</v>
      </c>
      <c r="C38" s="73">
        <v>43156.93</v>
      </c>
      <c r="D38" s="73">
        <v>3173.97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36">
        <f t="shared" si="0"/>
        <v>46330.9</v>
      </c>
      <c r="X38" s="34">
        <f>IF(Паспорт!P37&gt;0,Паспорт!P37,X37)</f>
        <v>33.14</v>
      </c>
      <c r="Y38" s="27"/>
      <c r="Z38" s="32"/>
    </row>
    <row r="39" spans="2:26" ht="15.75">
      <c r="B39" s="19">
        <v>25</v>
      </c>
      <c r="C39" s="73">
        <v>45771.61</v>
      </c>
      <c r="D39" s="73">
        <v>3429.64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36">
        <f t="shared" si="0"/>
        <v>49201.25</v>
      </c>
      <c r="X39" s="34">
        <f>IF(Паспорт!P38&gt;0,Паспорт!P38,X38)</f>
        <v>33.14</v>
      </c>
      <c r="Y39" s="27"/>
      <c r="Z39" s="32"/>
    </row>
    <row r="40" spans="2:26" ht="15.75">
      <c r="B40" s="19">
        <v>26</v>
      </c>
      <c r="C40" s="73">
        <v>41528.89</v>
      </c>
      <c r="D40" s="73">
        <v>3508.05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36">
        <f t="shared" si="0"/>
        <v>45036.94</v>
      </c>
      <c r="X40" s="34">
        <f>IF(Паспорт!P39&gt;0,Паспорт!P39,X39)</f>
        <v>33.14</v>
      </c>
      <c r="Y40" s="27"/>
      <c r="Z40" s="32"/>
    </row>
    <row r="41" spans="2:26" ht="15.75">
      <c r="B41" s="19">
        <v>27</v>
      </c>
      <c r="C41" s="73">
        <v>49678.05</v>
      </c>
      <c r="D41" s="73">
        <v>3320.62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36">
        <f t="shared" si="0"/>
        <v>52998.670000000006</v>
      </c>
      <c r="X41" s="34">
        <f>IF(Паспорт!P40&gt;0,Паспорт!P40,X40)</f>
        <v>33.14</v>
      </c>
      <c r="Y41" s="27"/>
      <c r="Z41" s="32"/>
    </row>
    <row r="42" spans="2:26" ht="15.75">
      <c r="B42" s="19">
        <v>28</v>
      </c>
      <c r="C42" s="73">
        <v>45712.85</v>
      </c>
      <c r="D42" s="73">
        <v>4782.98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36">
        <f t="shared" si="0"/>
        <v>50495.83</v>
      </c>
      <c r="X42" s="34">
        <f>IF(Паспорт!P41&gt;0,Паспорт!P41,X41)</f>
        <v>33.14</v>
      </c>
      <c r="Y42" s="27"/>
      <c r="Z42" s="32"/>
    </row>
    <row r="43" spans="2:26" ht="12.75" customHeight="1">
      <c r="B43" s="19">
        <v>29</v>
      </c>
      <c r="C43" s="73">
        <v>43939.98</v>
      </c>
      <c r="D43" s="73">
        <v>5220.32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36">
        <f t="shared" si="0"/>
        <v>49160.3</v>
      </c>
      <c r="X43" s="34">
        <f>IF(Паспорт!P42&gt;0,Паспорт!P42,X42)</f>
        <v>33.14</v>
      </c>
      <c r="Y43" s="27"/>
      <c r="Z43" s="32"/>
    </row>
    <row r="44" spans="2:26" ht="12.75" customHeight="1">
      <c r="B44" s="19">
        <v>30</v>
      </c>
      <c r="C44" s="73">
        <v>50601.61</v>
      </c>
      <c r="D44" s="73">
        <v>3873.01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36">
        <f t="shared" si="0"/>
        <v>54474.62</v>
      </c>
      <c r="X44" s="34">
        <f>IF(Паспорт!P43&gt;0,Паспорт!P43,X43)</f>
        <v>33.14</v>
      </c>
      <c r="Y44" s="27"/>
      <c r="Z44" s="32"/>
    </row>
    <row r="45" spans="2:27" ht="66" customHeight="1">
      <c r="B45" s="19" t="s">
        <v>41</v>
      </c>
      <c r="C45" s="74">
        <f>SUM(C15:C44)</f>
        <v>1718637.7700000003</v>
      </c>
      <c r="D45" s="75">
        <f>SUM(D15:D44)</f>
        <v>180729.19000000003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7">
        <f>SUM(W15:W44)</f>
        <v>1899366.96</v>
      </c>
      <c r="X45" s="35">
        <f>SUMPRODUCT(X15:X44,W15:W44)/SUM(W15:W44)</f>
        <v>33.906427152813066</v>
      </c>
      <c r="Y45" s="31"/>
      <c r="Z45" s="108" t="s">
        <v>42</v>
      </c>
      <c r="AA45" s="108"/>
    </row>
    <row r="46" spans="2:26" ht="14.25" customHeight="1" hidden="1">
      <c r="B46" s="7">
        <v>31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/>
    </row>
    <row r="47" spans="3:26" ht="12.75"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29"/>
      <c r="Z47"/>
    </row>
    <row r="48" spans="3:4" ht="12.75">
      <c r="C48" s="1"/>
      <c r="D48" s="1"/>
    </row>
    <row r="49" spans="3:29" s="1" customFormat="1" ht="15">
      <c r="C49" s="13" t="s">
        <v>52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 t="s">
        <v>53</v>
      </c>
      <c r="Q49" s="13"/>
      <c r="R49" s="13"/>
      <c r="S49" s="13"/>
      <c r="T49" s="67"/>
      <c r="U49" s="68"/>
      <c r="V49" s="68"/>
      <c r="W49" s="90"/>
      <c r="X49" s="91"/>
      <c r="Y49" s="69"/>
      <c r="AC49" s="70"/>
    </row>
    <row r="50" spans="3:25" ht="12.75">
      <c r="C50" s="1"/>
      <c r="D50" s="1" t="s">
        <v>38</v>
      </c>
      <c r="O50" s="2"/>
      <c r="P50" s="16" t="s">
        <v>29</v>
      </c>
      <c r="Q50" s="16"/>
      <c r="Y50" s="2"/>
    </row>
    <row r="51" spans="3:25" ht="18" customHeight="1">
      <c r="C51" s="13" t="s">
        <v>37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3" t="s">
        <v>62</v>
      </c>
      <c r="Q51" s="14"/>
      <c r="R51" s="14"/>
      <c r="S51" s="14"/>
      <c r="T51" s="14"/>
      <c r="U51" s="14"/>
      <c r="V51" s="14"/>
      <c r="W51" s="72"/>
      <c r="X51" s="14"/>
      <c r="Y51" s="30"/>
    </row>
    <row r="52" spans="3:25" ht="12.75">
      <c r="C52" s="1"/>
      <c r="D52" s="1" t="s">
        <v>39</v>
      </c>
      <c r="O52" s="2"/>
      <c r="P52" s="15" t="s">
        <v>29</v>
      </c>
      <c r="Q52" s="15"/>
      <c r="Y52" s="2"/>
    </row>
  </sheetData>
  <sheetProtection/>
  <mergeCells count="33">
    <mergeCell ref="C47:X47"/>
    <mergeCell ref="Z15:AA22"/>
    <mergeCell ref="P12:P14"/>
    <mergeCell ref="Q12:Q14"/>
    <mergeCell ref="Z45:AA45"/>
    <mergeCell ref="E12:E14"/>
    <mergeCell ref="F12:F14"/>
    <mergeCell ref="G12:G14"/>
    <mergeCell ref="B11:B14"/>
    <mergeCell ref="V12:V14"/>
    <mergeCell ref="N12:N14"/>
    <mergeCell ref="O12:O14"/>
    <mergeCell ref="I12:I14"/>
    <mergeCell ref="C12:C14"/>
    <mergeCell ref="W11:W14"/>
    <mergeCell ref="X11:X14"/>
    <mergeCell ref="T12:T14"/>
    <mergeCell ref="U12:U14"/>
    <mergeCell ref="W49:X49"/>
    <mergeCell ref="C5:X5"/>
    <mergeCell ref="B6:X6"/>
    <mergeCell ref="B7:X7"/>
    <mergeCell ref="B8:X8"/>
    <mergeCell ref="B9:X9"/>
    <mergeCell ref="D12:D14"/>
    <mergeCell ref="C11:V11"/>
    <mergeCell ref="J12:J14"/>
    <mergeCell ref="K12:K14"/>
    <mergeCell ref="L12:L14"/>
    <mergeCell ref="M12:M14"/>
    <mergeCell ref="H12:H14"/>
    <mergeCell ref="R12:R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2016-05-04T10:37:09Z</cp:lastPrinted>
  <dcterms:created xsi:type="dcterms:W3CDTF">2010-01-29T08:37:16Z</dcterms:created>
  <dcterms:modified xsi:type="dcterms:W3CDTF">2016-05-05T13:50:10Z</dcterms:modified>
  <cp:category/>
  <cp:version/>
  <cp:contentType/>
  <cp:contentStatus/>
</cp:coreProperties>
</file>