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'Додаток'!$A$1:$J$51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<sst xmlns="http://schemas.openxmlformats.org/spreadsheetml/2006/main" count="76" uniqueCount="60">
  <si>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</si>
  <si>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</si>
  <si>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</si>
  <si>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</si>
  <si>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</si>
  <si>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</si>
  <si>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</si>
  <si>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</si>
  <si>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</si>
  <si>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</si>
  <si>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</si>
  <si>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</si>
  <si>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</si>
  <si>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</si>
  <si>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</si>
  <si>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</si>
  <si>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</si>
  <si>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</si>
  <si>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</si>
  <si>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</si>
  <si>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</si>
  <si>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</si>
  <si>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</si>
  <si>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</si>
  <si>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</si>
  <si>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</si>
  <si>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</si>
  <si>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</si>
  <si>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</si>
  <si>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</si>
  <si>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</si>
  <si>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</si>
  <si>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</si>
  <si>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</si>
  <si>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</si>
  <si>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</si>
  <si>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</si>
  <si>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</si>
  <si>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</si>
  <si>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</si>
  <si>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</si>
  <si>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</si>
  <si>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</si>
  <si>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</si>
  <si>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</si>
  <si>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</si>
  <si>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</si>
  <si>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</si>
  <si>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</si>
  <si>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</si>
  <si>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</si>
  <si>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30.04.2016р.</t>
    </r>
  </si>
  <si>
    <t xml:space="preserve">    з газопроводу   Краснодарський край -Серпухов     за період з   01.04.2016р. по  30.04.2016р.</t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</si>
  <si>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</si>
  <si>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</si>
  <si>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</si>
  <si>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</si>
  <si>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</si>
  <si>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</si>
  <si>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t xml:space="preserve">  прізвище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</si>
</sst>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9"/>
      <color rgb="FFFF0000"/>
      <name val="Times New Roman"/>
      <family val="1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80" fillId="0" borderId="22" xfId="0" applyFont="1" applyBorder="1" applyAlignment="1">
      <alignment horizontal="center" vertical="center" textRotation="90" wrapText="1"/>
    </xf>
    <xf numFmtId="0" fontId="80" fillId="0" borderId="2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">
      <selection activeCell="M52" sqref="M5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29" t="s">
        <v>30</v>
      </c>
      <c r="C1" s="29"/>
      <c r="D1" s="29"/>
      <c r="E1" s="29"/>
      <c r="F1" s="29"/>
      <c r="G1" s="29"/>
      <c r="H1" s="29"/>
      <c r="I1" s="2"/>
      <c r="J1" s="2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15">
      <c r="B2" s="29" t="s">
        <v>42</v>
      </c>
      <c r="C2" s="29"/>
      <c r="D2" s="29"/>
      <c r="E2" s="29"/>
      <c r="F2" s="29"/>
      <c r="G2" s="29"/>
      <c r="H2" s="29"/>
      <c r="I2" s="2"/>
      <c r="J2" s="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2:27" ht="15">
      <c r="B3" s="30" t="s">
        <v>43</v>
      </c>
      <c r="C3" s="29"/>
      <c r="D3" s="29"/>
      <c r="E3" s="29"/>
      <c r="F3" s="29"/>
      <c r="G3" s="29"/>
      <c r="H3" s="29"/>
      <c r="I3" s="2"/>
      <c r="J3" s="2"/>
      <c r="K3" s="27"/>
      <c r="L3" s="27"/>
      <c r="M3" s="27"/>
      <c r="N3" s="27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2:27" ht="15">
      <c r="B4" s="29" t="s">
        <v>31</v>
      </c>
      <c r="C4" s="29"/>
      <c r="D4" s="29"/>
      <c r="E4" s="29"/>
      <c r="F4" s="29"/>
      <c r="G4" s="29"/>
      <c r="H4" s="29"/>
      <c r="I4" s="2"/>
      <c r="J4" s="2"/>
      <c r="K4" s="27"/>
      <c r="L4" s="27"/>
      <c r="M4" s="27"/>
      <c r="N4" s="27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27" ht="15">
      <c r="B5" s="29" t="s">
        <v>44</v>
      </c>
      <c r="C5" s="29"/>
      <c r="D5" s="29"/>
      <c r="E5" s="29"/>
      <c r="F5" s="29"/>
      <c r="G5" s="29"/>
      <c r="H5" s="29"/>
      <c r="I5" s="2"/>
      <c r="J5" s="2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2:27" ht="15.75">
      <c r="B6" s="1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9" s="31" customFormat="1" ht="18.75" customHeight="1">
      <c r="B7" s="86" t="s">
        <v>50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AC7" s="32"/>
    </row>
    <row r="8" spans="2:29" s="31" customFormat="1" ht="19.5" customHeight="1">
      <c r="B8" s="88" t="s">
        <v>51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C8" s="32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80" t="s">
        <v>26</v>
      </c>
      <c r="C10" s="83" t="s">
        <v>17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83" t="s">
        <v>6</v>
      </c>
      <c r="P10" s="84"/>
      <c r="Q10" s="84"/>
      <c r="R10" s="84"/>
      <c r="S10" s="84"/>
      <c r="T10" s="84"/>
      <c r="U10" s="92" t="s">
        <v>22</v>
      </c>
      <c r="V10" s="80" t="s">
        <v>23</v>
      </c>
      <c r="W10" s="80" t="s">
        <v>34</v>
      </c>
      <c r="X10" s="80" t="s">
        <v>25</v>
      </c>
      <c r="Y10" s="80" t="s">
        <v>24</v>
      </c>
      <c r="Z10" s="3"/>
      <c r="AB10" s="6"/>
      <c r="AC10"/>
    </row>
    <row r="11" spans="2:29" ht="48.75" customHeight="1">
      <c r="B11" s="81"/>
      <c r="C11" s="89" t="s">
        <v>2</v>
      </c>
      <c r="D11" s="79" t="s">
        <v>3</v>
      </c>
      <c r="E11" s="79" t="s">
        <v>4</v>
      </c>
      <c r="F11" s="79" t="s">
        <v>5</v>
      </c>
      <c r="G11" s="79" t="s">
        <v>8</v>
      </c>
      <c r="H11" s="79" t="s">
        <v>9</v>
      </c>
      <c r="I11" s="79" t="s">
        <v>10</v>
      </c>
      <c r="J11" s="79" t="s">
        <v>11</v>
      </c>
      <c r="K11" s="79" t="s">
        <v>12</v>
      </c>
      <c r="L11" s="79" t="s">
        <v>13</v>
      </c>
      <c r="M11" s="80" t="s">
        <v>14</v>
      </c>
      <c r="N11" s="80" t="s">
        <v>15</v>
      </c>
      <c r="O11" s="80" t="s">
        <v>7</v>
      </c>
      <c r="P11" s="80" t="s">
        <v>19</v>
      </c>
      <c r="Q11" s="80" t="s">
        <v>32</v>
      </c>
      <c r="R11" s="80" t="s">
        <v>20</v>
      </c>
      <c r="S11" s="80" t="s">
        <v>33</v>
      </c>
      <c r="T11" s="80" t="s">
        <v>21</v>
      </c>
      <c r="U11" s="93"/>
      <c r="V11" s="81"/>
      <c r="W11" s="81"/>
      <c r="X11" s="81"/>
      <c r="Y11" s="81"/>
      <c r="Z11" s="3"/>
      <c r="AB11" s="6"/>
      <c r="AC11"/>
    </row>
    <row r="12" spans="2:29" ht="15.75" customHeight="1">
      <c r="B12" s="81"/>
      <c r="C12" s="89"/>
      <c r="D12" s="79"/>
      <c r="E12" s="79"/>
      <c r="F12" s="79"/>
      <c r="G12" s="79"/>
      <c r="H12" s="79"/>
      <c r="I12" s="79"/>
      <c r="J12" s="79"/>
      <c r="K12" s="79"/>
      <c r="L12" s="79"/>
      <c r="M12" s="81"/>
      <c r="N12" s="81"/>
      <c r="O12" s="81"/>
      <c r="P12" s="81"/>
      <c r="Q12" s="81"/>
      <c r="R12" s="81"/>
      <c r="S12" s="81"/>
      <c r="T12" s="81"/>
      <c r="U12" s="93"/>
      <c r="V12" s="81"/>
      <c r="W12" s="81"/>
      <c r="X12" s="81"/>
      <c r="Y12" s="81"/>
      <c r="Z12" s="3"/>
      <c r="AB12" s="6"/>
      <c r="AC12"/>
    </row>
    <row r="13" spans="2:29" ht="30" customHeight="1">
      <c r="B13" s="87"/>
      <c r="C13" s="89"/>
      <c r="D13" s="79"/>
      <c r="E13" s="79"/>
      <c r="F13" s="79"/>
      <c r="G13" s="79"/>
      <c r="H13" s="79"/>
      <c r="I13" s="79"/>
      <c r="J13" s="79"/>
      <c r="K13" s="79"/>
      <c r="L13" s="79"/>
      <c r="M13" s="82"/>
      <c r="N13" s="82"/>
      <c r="O13" s="82"/>
      <c r="P13" s="82"/>
      <c r="Q13" s="82"/>
      <c r="R13" s="82"/>
      <c r="S13" s="82"/>
      <c r="T13" s="82"/>
      <c r="U13" s="94"/>
      <c r="V13" s="82"/>
      <c r="W13" s="82"/>
      <c r="X13" s="82"/>
      <c r="Y13" s="82"/>
      <c r="Z13" s="3"/>
      <c r="AB13" s="6"/>
      <c r="AC13"/>
    </row>
    <row r="14" spans="2:29" ht="15.75" customHeight="1">
      <c r="B14" s="13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8"/>
      <c r="Q14" s="49"/>
      <c r="R14" s="48"/>
      <c r="S14" s="49"/>
      <c r="T14" s="48"/>
      <c r="U14" s="50"/>
      <c r="V14" s="50"/>
      <c r="W14" s="46"/>
      <c r="X14" s="46"/>
      <c r="Y14" s="51"/>
      <c r="AA14" s="4">
        <f>SUM(C14:N14)</f>
        <v>0</v>
      </c>
      <c r="AB14" s="25" t="str">
        <f>IF(AA14=100,"ОК"," ")</f>
        <v> </v>
      </c>
      <c r="AC14"/>
    </row>
    <row r="15" spans="2:29" ht="12.75">
      <c r="B15" s="13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8"/>
      <c r="Q15" s="49"/>
      <c r="R15" s="48"/>
      <c r="S15" s="49"/>
      <c r="T15" s="48"/>
      <c r="U15" s="50"/>
      <c r="V15" s="50"/>
      <c r="W15" s="46"/>
      <c r="X15" s="46"/>
      <c r="Y15" s="51"/>
      <c r="AA15" s="4">
        <f>SUM(C15:N15)</f>
        <v>0</v>
      </c>
      <c r="AB15" s="25" t="str">
        <f>IF(AA15=100,"ОК"," ")</f>
        <v> </v>
      </c>
      <c r="AC15"/>
    </row>
    <row r="16" spans="2:29" ht="13.5" customHeight="1">
      <c r="B16" s="13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  <c r="Q16" s="49"/>
      <c r="R16" s="48"/>
      <c r="S16" s="49"/>
      <c r="T16" s="48"/>
      <c r="U16" s="50"/>
      <c r="V16" s="50"/>
      <c r="W16" s="46"/>
      <c r="X16" s="51"/>
      <c r="Y16" s="51"/>
      <c r="AA16" s="4">
        <f>SUM(D16:N16,P16)</f>
        <v>0</v>
      </c>
      <c r="AB16" s="5"/>
      <c r="AC16"/>
    </row>
    <row r="17" spans="2:29" ht="12.75">
      <c r="B17" s="33">
        <v>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52"/>
      <c r="R17" s="38"/>
      <c r="S17" s="52"/>
      <c r="T17" s="38"/>
      <c r="U17" s="39"/>
      <c r="V17" s="39"/>
      <c r="W17" s="34"/>
      <c r="X17" s="35"/>
      <c r="Y17" s="36"/>
      <c r="AA17" s="4"/>
      <c r="AB17" s="5"/>
      <c r="AC17"/>
    </row>
    <row r="18" spans="2:25" ht="12.75">
      <c r="B18" s="13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53"/>
      <c r="P18" s="48"/>
      <c r="Q18" s="49"/>
      <c r="R18" s="48"/>
      <c r="S18" s="49"/>
      <c r="T18" s="48"/>
      <c r="U18" s="50"/>
      <c r="V18" s="50"/>
      <c r="W18" s="46"/>
      <c r="X18" s="46"/>
      <c r="Y18" s="51"/>
    </row>
    <row r="19" spans="2:25" ht="12.75">
      <c r="B19" s="13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3"/>
      <c r="P19" s="48"/>
      <c r="Q19" s="49"/>
      <c r="R19" s="48"/>
      <c r="S19" s="49"/>
      <c r="T19" s="48"/>
      <c r="U19" s="50"/>
      <c r="V19" s="50"/>
      <c r="W19" s="46"/>
      <c r="X19" s="46"/>
      <c r="Y19" s="51"/>
    </row>
    <row r="20" spans="2:25" ht="12.75">
      <c r="B20" s="13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3"/>
      <c r="P20" s="48"/>
      <c r="Q20" s="49"/>
      <c r="R20" s="48"/>
      <c r="S20" s="49"/>
      <c r="T20" s="48"/>
      <c r="U20" s="50"/>
      <c r="V20" s="50"/>
      <c r="W20" s="46"/>
      <c r="X20" s="46"/>
      <c r="Y20" s="51"/>
    </row>
    <row r="21" spans="2:25" ht="18" customHeight="1">
      <c r="B21" s="13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3"/>
      <c r="P21" s="48"/>
      <c r="Q21" s="49"/>
      <c r="R21" s="48"/>
      <c r="S21" s="49"/>
      <c r="T21" s="48"/>
      <c r="U21" s="50"/>
      <c r="V21" s="50"/>
      <c r="W21" s="46"/>
      <c r="X21" s="46"/>
      <c r="Y21" s="51"/>
    </row>
    <row r="22" spans="2:25" ht="12.75">
      <c r="B22" s="13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3"/>
      <c r="P22" s="48"/>
      <c r="Q22" s="49"/>
      <c r="R22" s="48"/>
      <c r="S22" s="49"/>
      <c r="T22" s="48"/>
      <c r="U22" s="50"/>
      <c r="V22" s="50"/>
      <c r="W22" s="54"/>
      <c r="X22" s="54"/>
      <c r="Y22" s="54"/>
    </row>
    <row r="23" spans="2:25" ht="12.75">
      <c r="B23" s="13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3"/>
      <c r="P23" s="48"/>
      <c r="Q23" s="49"/>
      <c r="R23" s="48"/>
      <c r="S23" s="49"/>
      <c r="T23" s="48"/>
      <c r="U23" s="50"/>
      <c r="V23" s="50"/>
      <c r="W23" s="46"/>
      <c r="X23" s="46"/>
      <c r="Y23" s="51"/>
    </row>
    <row r="24" spans="2:25" ht="12.75">
      <c r="B24" s="13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3"/>
      <c r="P24" s="48"/>
      <c r="Q24" s="49"/>
      <c r="R24" s="48"/>
      <c r="S24" s="49"/>
      <c r="T24" s="48"/>
      <c r="U24" s="50"/>
      <c r="V24" s="50"/>
      <c r="W24" s="46"/>
      <c r="X24" s="46"/>
      <c r="Y24" s="51"/>
    </row>
    <row r="25" spans="2:28" s="56" customFormat="1" ht="12.75">
      <c r="B25" s="33">
        <v>12</v>
      </c>
      <c r="C25" s="41">
        <v>92.4629</v>
      </c>
      <c r="D25" s="41">
        <v>3.1425</v>
      </c>
      <c r="E25" s="41">
        <v>0.5785</v>
      </c>
      <c r="F25" s="41">
        <v>0.0581</v>
      </c>
      <c r="G25" s="41">
        <v>0.0784</v>
      </c>
      <c r="H25" s="41">
        <v>0.0021</v>
      </c>
      <c r="I25" s="41">
        <v>0.0111</v>
      </c>
      <c r="J25" s="41">
        <v>0.0081</v>
      </c>
      <c r="K25" s="41">
        <v>0.0045</v>
      </c>
      <c r="L25" s="41">
        <v>0.0102</v>
      </c>
      <c r="M25" s="41">
        <v>3.5191</v>
      </c>
      <c r="N25" s="41">
        <v>0.1245</v>
      </c>
      <c r="O25" s="41">
        <v>0.7155</v>
      </c>
      <c r="P25" s="41">
        <v>33.46</v>
      </c>
      <c r="Q25" s="41">
        <v>7992</v>
      </c>
      <c r="R25" s="41">
        <v>37.08</v>
      </c>
      <c r="S25" s="41">
        <v>8857</v>
      </c>
      <c r="T25" s="41">
        <v>48.11</v>
      </c>
      <c r="U25" s="41"/>
      <c r="V25" s="41"/>
      <c r="W25" s="34" t="s">
        <v>45</v>
      </c>
      <c r="X25" s="35">
        <v>0.007</v>
      </c>
      <c r="Y25" s="36">
        <v>0.0001</v>
      </c>
      <c r="AA25" s="57">
        <f>SUM(C25:N25)</f>
        <v>99.99999999999999</v>
      </c>
      <c r="AB25" s="58"/>
    </row>
    <row r="26" spans="2:25" ht="12.75">
      <c r="B26" s="13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3"/>
      <c r="P26" s="48"/>
      <c r="Q26" s="49"/>
      <c r="R26" s="48"/>
      <c r="S26" s="49"/>
      <c r="T26" s="48"/>
      <c r="U26" s="50"/>
      <c r="V26" s="50"/>
      <c r="W26" s="46"/>
      <c r="X26" s="46"/>
      <c r="Y26" s="51"/>
    </row>
    <row r="27" spans="2:25" ht="12.75">
      <c r="B27" s="33">
        <v>14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2"/>
      <c r="R27" s="38"/>
      <c r="S27" s="52"/>
      <c r="T27" s="38"/>
      <c r="U27" s="39"/>
      <c r="V27" s="39"/>
      <c r="W27" s="34"/>
      <c r="X27" s="35"/>
      <c r="Y27" s="36"/>
    </row>
    <row r="28" spans="2:25" ht="12.75">
      <c r="B28" s="13">
        <v>15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3"/>
      <c r="P28" s="48"/>
      <c r="Q28" s="49"/>
      <c r="R28" s="48"/>
      <c r="S28" s="49"/>
      <c r="T28" s="48"/>
      <c r="U28" s="50"/>
      <c r="V28" s="50"/>
      <c r="W28" s="46"/>
      <c r="X28" s="46"/>
      <c r="Y28" s="51"/>
    </row>
    <row r="29" spans="2:25" ht="12.75">
      <c r="B29" s="14">
        <v>16</v>
      </c>
      <c r="C29" s="5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53"/>
      <c r="P29" s="48"/>
      <c r="Q29" s="49"/>
      <c r="R29" s="48"/>
      <c r="S29" s="49"/>
      <c r="T29" s="48"/>
      <c r="U29" s="50"/>
      <c r="V29" s="50"/>
      <c r="W29" s="46"/>
      <c r="X29" s="46"/>
      <c r="Y29" s="51"/>
    </row>
    <row r="30" spans="2:25" ht="12.75">
      <c r="B30" s="14">
        <v>17</v>
      </c>
      <c r="C30" s="5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3"/>
      <c r="P30" s="48"/>
      <c r="Q30" s="49"/>
      <c r="R30" s="48"/>
      <c r="S30" s="49"/>
      <c r="T30" s="48"/>
      <c r="U30" s="50"/>
      <c r="V30" s="50"/>
      <c r="W30" s="46"/>
      <c r="X30" s="46"/>
      <c r="Y30" s="51"/>
    </row>
    <row r="31" spans="2:25" ht="12.75">
      <c r="B31" s="14">
        <v>18</v>
      </c>
      <c r="C31" s="5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3"/>
      <c r="P31" s="48"/>
      <c r="Q31" s="49"/>
      <c r="R31" s="48"/>
      <c r="S31" s="49"/>
      <c r="T31" s="48"/>
      <c r="U31" s="50"/>
      <c r="V31" s="50"/>
      <c r="W31" s="46"/>
      <c r="X31" s="46"/>
      <c r="Y31" s="51"/>
    </row>
    <row r="32" spans="2:28" s="56" customFormat="1" ht="12.75">
      <c r="B32" s="33">
        <v>19</v>
      </c>
      <c r="C32" s="37">
        <v>92.6481</v>
      </c>
      <c r="D32" s="37">
        <v>3.2255</v>
      </c>
      <c r="E32" s="37">
        <v>0.6404</v>
      </c>
      <c r="F32" s="37">
        <v>0.055</v>
      </c>
      <c r="G32" s="37">
        <v>0.0791</v>
      </c>
      <c r="H32" s="37">
        <v>0.0028</v>
      </c>
      <c r="I32" s="37">
        <v>0.0159</v>
      </c>
      <c r="J32" s="37">
        <v>0.0185</v>
      </c>
      <c r="K32" s="37">
        <v>0.0076</v>
      </c>
      <c r="L32" s="37">
        <v>0.0113</v>
      </c>
      <c r="M32" s="37">
        <v>3.1076</v>
      </c>
      <c r="N32" s="37">
        <v>0.1882</v>
      </c>
      <c r="O32" s="37">
        <v>0.7158</v>
      </c>
      <c r="P32" s="38">
        <v>33.6507</v>
      </c>
      <c r="Q32" s="38">
        <v>8037</v>
      </c>
      <c r="R32" s="38">
        <v>37.29</v>
      </c>
      <c r="S32" s="39">
        <v>8907</v>
      </c>
      <c r="T32" s="38">
        <v>48.37</v>
      </c>
      <c r="U32" s="39"/>
      <c r="V32" s="39"/>
      <c r="W32" s="42"/>
      <c r="X32" s="43"/>
      <c r="Y32" s="37"/>
      <c r="AA32" s="57">
        <f>SUM(C32:N32)</f>
        <v>100</v>
      </c>
      <c r="AB32" s="58"/>
    </row>
    <row r="33" spans="2:25" ht="12.75">
      <c r="B33" s="14">
        <v>20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53"/>
      <c r="P33" s="48"/>
      <c r="Q33" s="49"/>
      <c r="R33" s="48"/>
      <c r="S33" s="49"/>
      <c r="T33" s="48"/>
      <c r="U33" s="50"/>
      <c r="V33" s="50"/>
      <c r="W33" s="46"/>
      <c r="X33" s="46"/>
      <c r="Y33" s="51"/>
    </row>
    <row r="34" spans="2:25" ht="12.75">
      <c r="B34" s="14">
        <v>21</v>
      </c>
      <c r="C34" s="51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53"/>
      <c r="P34" s="48"/>
      <c r="Q34" s="49"/>
      <c r="R34" s="48"/>
      <c r="S34" s="49"/>
      <c r="T34" s="48"/>
      <c r="U34" s="50"/>
      <c r="V34" s="50"/>
      <c r="W34" s="46"/>
      <c r="X34" s="46"/>
      <c r="Y34" s="51"/>
    </row>
    <row r="35" spans="2:25" ht="12.75">
      <c r="B35" s="14">
        <v>22</v>
      </c>
      <c r="C35" s="5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53"/>
      <c r="P35" s="48"/>
      <c r="Q35" s="49"/>
      <c r="R35" s="48"/>
      <c r="S35" s="49"/>
      <c r="T35" s="48"/>
      <c r="U35" s="50"/>
      <c r="V35" s="50"/>
      <c r="W35" s="46"/>
      <c r="X35" s="46"/>
      <c r="Y35" s="51"/>
    </row>
    <row r="36" spans="2:25" ht="12.75">
      <c r="B36" s="14">
        <v>23</v>
      </c>
      <c r="C36" s="51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3"/>
      <c r="P36" s="48"/>
      <c r="Q36" s="49"/>
      <c r="R36" s="48"/>
      <c r="S36" s="49"/>
      <c r="T36" s="48"/>
      <c r="U36" s="50"/>
      <c r="V36" s="50"/>
      <c r="W36" s="46"/>
      <c r="X36" s="46"/>
      <c r="Y36" s="51"/>
    </row>
    <row r="37" spans="2:25" ht="12.75">
      <c r="B37" s="14">
        <v>24</v>
      </c>
      <c r="C37" s="51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3"/>
      <c r="P37" s="48"/>
      <c r="Q37" s="49"/>
      <c r="R37" s="48"/>
      <c r="S37" s="49"/>
      <c r="T37" s="48"/>
      <c r="U37" s="50"/>
      <c r="V37" s="50"/>
      <c r="W37" s="46"/>
      <c r="X37" s="54"/>
      <c r="Y37" s="54"/>
    </row>
    <row r="38" spans="2:25" ht="12.75">
      <c r="B38" s="14">
        <v>25</v>
      </c>
      <c r="C38" s="5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3"/>
      <c r="P38" s="48"/>
      <c r="Q38" s="49"/>
      <c r="R38" s="48"/>
      <c r="S38" s="49"/>
      <c r="T38" s="48"/>
      <c r="U38" s="50"/>
      <c r="V38" s="50"/>
      <c r="W38" s="46"/>
      <c r="X38" s="46"/>
      <c r="Y38" s="51"/>
    </row>
    <row r="39" spans="2:25" ht="12.75">
      <c r="B39" s="14">
        <v>26</v>
      </c>
      <c r="C39" s="51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3"/>
      <c r="P39" s="48"/>
      <c r="Q39" s="49"/>
      <c r="R39" s="48"/>
      <c r="S39" s="49"/>
      <c r="T39" s="48"/>
      <c r="U39" s="50"/>
      <c r="V39" s="50"/>
      <c r="W39" s="46"/>
      <c r="X39" s="46"/>
      <c r="Y39" s="51"/>
    </row>
    <row r="40" spans="2:25" ht="12.75">
      <c r="B40" s="14">
        <v>27</v>
      </c>
      <c r="C40" s="51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53"/>
      <c r="P40" s="48"/>
      <c r="Q40" s="49"/>
      <c r="R40" s="48"/>
      <c r="S40" s="49"/>
      <c r="T40" s="48"/>
      <c r="U40" s="50"/>
      <c r="V40" s="50"/>
      <c r="W40" s="46"/>
      <c r="X40" s="46"/>
      <c r="Y40" s="51"/>
    </row>
    <row r="41" spans="2:25" ht="12.75">
      <c r="B41" s="14">
        <v>28</v>
      </c>
      <c r="C41" s="51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53"/>
      <c r="P41" s="48"/>
      <c r="Q41" s="49"/>
      <c r="R41" s="48"/>
      <c r="S41" s="49"/>
      <c r="T41" s="48"/>
      <c r="U41" s="50"/>
      <c r="V41" s="50"/>
      <c r="W41" s="46"/>
      <c r="X41" s="46"/>
      <c r="Y41" s="51"/>
    </row>
    <row r="42" spans="2:25" ht="12.75">
      <c r="B42" s="14">
        <v>29</v>
      </c>
      <c r="C42" s="5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53"/>
      <c r="P42" s="48"/>
      <c r="Q42" s="49"/>
      <c r="R42" s="48"/>
      <c r="S42" s="49"/>
      <c r="T42" s="48"/>
      <c r="U42" s="50"/>
      <c r="V42" s="50"/>
      <c r="W42" s="46"/>
      <c r="X42" s="46"/>
      <c r="Y42" s="51"/>
    </row>
    <row r="43" spans="2:25" ht="12.75">
      <c r="B43" s="14">
        <v>30</v>
      </c>
      <c r="C43" s="5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53"/>
      <c r="P43" s="48"/>
      <c r="Q43" s="49"/>
      <c r="R43" s="48"/>
      <c r="S43" s="49"/>
      <c r="T43" s="48"/>
      <c r="U43" s="50"/>
      <c r="V43" s="50"/>
      <c r="W43" s="46"/>
      <c r="X43" s="46"/>
      <c r="Y43" s="51"/>
    </row>
    <row r="44" spans="2:25" ht="12.75">
      <c r="B44" s="14"/>
      <c r="C44" s="51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53"/>
      <c r="P44" s="48"/>
      <c r="Q44" s="49"/>
      <c r="R44" s="48"/>
      <c r="S44" s="49"/>
      <c r="T44" s="55"/>
      <c r="U44" s="50"/>
      <c r="V44" s="50"/>
      <c r="W44" s="46"/>
      <c r="X44" s="46"/>
      <c r="Y44" s="51"/>
    </row>
    <row r="47" spans="3:29" s="1" customFormat="1" ht="15">
      <c r="C47" s="10" t="s">
        <v>46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47</v>
      </c>
      <c r="Q47" s="10"/>
      <c r="R47" s="10"/>
      <c r="S47" s="10"/>
      <c r="T47" s="59"/>
      <c r="U47" s="60"/>
      <c r="V47" s="60"/>
      <c r="W47" s="77">
        <v>42490</v>
      </c>
      <c r="X47" s="78"/>
      <c r="Y47" s="61"/>
      <c r="AC47" s="62"/>
    </row>
    <row r="48" spans="4:29" s="1" customFormat="1" ht="12.75">
      <c r="D48" s="1" t="s">
        <v>27</v>
      </c>
      <c r="O48" s="2"/>
      <c r="P48" s="63" t="s">
        <v>29</v>
      </c>
      <c r="Q48" s="63"/>
      <c r="T48" s="2"/>
      <c r="U48" s="2" t="s">
        <v>0</v>
      </c>
      <c r="W48" s="2"/>
      <c r="X48" s="2" t="s">
        <v>16</v>
      </c>
      <c r="AC48" s="62"/>
    </row>
    <row r="49" spans="3:29" s="1" customFormat="1" ht="18" customHeight="1">
      <c r="C49" s="10" t="s">
        <v>48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49</v>
      </c>
      <c r="Q49" s="10"/>
      <c r="R49" s="10"/>
      <c r="S49" s="10"/>
      <c r="T49" s="10"/>
      <c r="U49" s="60"/>
      <c r="V49" s="60"/>
      <c r="W49" s="77">
        <v>42490</v>
      </c>
      <c r="X49" s="78"/>
      <c r="Y49" s="10"/>
      <c r="AC49" s="62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2"/>
    </row>
  </sheetData>
  <sheetProtection/>
  <mergeCells count="31">
    <mergeCell ref="C6:AA6"/>
    <mergeCell ref="Y10:Y13"/>
    <mergeCell ref="U10:U13"/>
    <mergeCell ref="D11:D13"/>
    <mergeCell ref="G11:G13"/>
    <mergeCell ref="X10:X13"/>
    <mergeCell ref="O10:T10"/>
    <mergeCell ref="V10:V13"/>
    <mergeCell ref="C11:C13"/>
    <mergeCell ref="F11:F13"/>
    <mergeCell ref="Q11:Q13"/>
    <mergeCell ref="R11:R13"/>
    <mergeCell ref="M11:M13"/>
    <mergeCell ref="S11:S13"/>
    <mergeCell ref="N11:N13"/>
    <mergeCell ref="B7:Y7"/>
    <mergeCell ref="B10:B13"/>
    <mergeCell ref="B8:Y8"/>
    <mergeCell ref="K11:K13"/>
    <mergeCell ref="J11:J13"/>
    <mergeCell ref="W10:W13"/>
    <mergeCell ref="W47:X47"/>
    <mergeCell ref="W49:X49"/>
    <mergeCell ref="H11:H13"/>
    <mergeCell ref="O11:O13"/>
    <mergeCell ref="E11:E13"/>
    <mergeCell ref="C10:N10"/>
    <mergeCell ref="T11:T13"/>
    <mergeCell ref="I11:I13"/>
    <mergeCell ref="L11:L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tabSelected="1"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3.625" style="0" customWidth="1"/>
    <col min="2" max="2" width="13.00390625" style="0" customWidth="1"/>
    <col min="3" max="3" width="11.375" style="0" customWidth="1"/>
    <col min="4" max="4" width="14.00390625" style="0" customWidth="1"/>
    <col min="5" max="5" width="12.25390625" style="0" customWidth="1"/>
    <col min="6" max="6" width="12.375" style="0" customWidth="1"/>
    <col min="7" max="7" width="12.875" style="0" customWidth="1"/>
    <col min="8" max="8" width="15.25390625" style="0" customWidth="1"/>
    <col min="9" max="9" width="12.875" style="0" customWidth="1"/>
    <col min="10" max="10" width="14.25390625" style="0" customWidth="1"/>
    <col min="11" max="11" width="9.125" style="6" customWidth="1"/>
  </cols>
  <sheetData>
    <row r="1" spans="2:14" s="26" customFormat="1" ht="15">
      <c r="B1" s="29" t="s">
        <v>30</v>
      </c>
      <c r="C1" s="29"/>
      <c r="D1" s="29"/>
      <c r="E1" s="29"/>
      <c r="F1" s="29"/>
      <c r="G1" s="29"/>
      <c r="H1" s="75"/>
      <c r="I1" s="75"/>
      <c r="J1" s="75"/>
      <c r="N1" s="44"/>
    </row>
    <row r="2" spans="2:14" s="26" customFormat="1" ht="15">
      <c r="B2" s="29" t="s">
        <v>42</v>
      </c>
      <c r="C2" s="29"/>
      <c r="D2" s="29"/>
      <c r="E2" s="29"/>
      <c r="F2" s="29"/>
      <c r="G2" s="29"/>
      <c r="H2" s="75"/>
      <c r="I2" s="75"/>
      <c r="J2" s="75"/>
      <c r="N2" s="44"/>
    </row>
    <row r="3" spans="2:14" s="26" customFormat="1" ht="15">
      <c r="B3" s="30" t="s">
        <v>43</v>
      </c>
      <c r="C3" s="29"/>
      <c r="D3" s="29"/>
      <c r="E3" s="29"/>
      <c r="F3" s="29"/>
      <c r="G3" s="29"/>
      <c r="H3" s="3"/>
      <c r="I3" s="3"/>
      <c r="J3" s="3"/>
      <c r="K3" s="28"/>
      <c r="L3" s="28"/>
      <c r="N3" s="44"/>
    </row>
    <row r="4" spans="2:10" ht="12.75">
      <c r="B4" s="76"/>
      <c r="C4" s="76"/>
      <c r="D4" s="76"/>
      <c r="E4" s="76"/>
      <c r="F4" s="76"/>
      <c r="G4" s="76"/>
      <c r="H4" s="3"/>
      <c r="I4" s="3"/>
      <c r="J4" s="3"/>
    </row>
    <row r="5" spans="2:10" ht="15">
      <c r="B5" s="95" t="s">
        <v>35</v>
      </c>
      <c r="C5" s="95"/>
      <c r="D5" s="95"/>
      <c r="E5" s="95"/>
      <c r="F5" s="95"/>
      <c r="G5" s="95"/>
      <c r="H5" s="95"/>
      <c r="I5" s="95"/>
      <c r="J5" s="95"/>
    </row>
    <row r="6" spans="2:10" ht="30.75" customHeight="1">
      <c r="B6" s="86" t="s">
        <v>50</v>
      </c>
      <c r="C6" s="86"/>
      <c r="D6" s="86"/>
      <c r="E6" s="86"/>
      <c r="F6" s="86"/>
      <c r="G6" s="86"/>
      <c r="H6" s="86"/>
      <c r="I6" s="86"/>
      <c r="J6" s="86"/>
    </row>
    <row r="7" spans="2:10" ht="18" customHeight="1">
      <c r="B7" s="99" t="s">
        <v>52</v>
      </c>
      <c r="C7" s="99"/>
      <c r="D7" s="99"/>
      <c r="E7" s="99"/>
      <c r="F7" s="99"/>
      <c r="G7" s="99"/>
      <c r="H7" s="99"/>
      <c r="I7" s="99"/>
      <c r="J7" s="99"/>
    </row>
    <row r="8" spans="2:10" ht="18" customHeight="1">
      <c r="B8" s="97"/>
      <c r="C8" s="97"/>
      <c r="D8" s="97"/>
      <c r="E8" s="97"/>
      <c r="F8" s="97"/>
      <c r="G8" s="97"/>
      <c r="H8" s="97"/>
      <c r="I8" s="97"/>
      <c r="J8" s="17"/>
    </row>
    <row r="9" spans="2:10" ht="24" customHeight="1" hidden="1">
      <c r="B9" s="15"/>
      <c r="C9" s="16"/>
      <c r="D9" s="16"/>
      <c r="E9" s="16"/>
      <c r="F9" s="16"/>
      <c r="G9" s="16"/>
      <c r="H9" s="16"/>
      <c r="I9" s="16"/>
      <c r="J9" s="18"/>
    </row>
    <row r="10" spans="2:11" ht="30" customHeight="1">
      <c r="B10" s="80" t="s">
        <v>26</v>
      </c>
      <c r="C10" s="83" t="s">
        <v>39</v>
      </c>
      <c r="D10" s="84"/>
      <c r="E10" s="84"/>
      <c r="F10" s="84"/>
      <c r="G10" s="84"/>
      <c r="H10" s="101" t="s">
        <v>40</v>
      </c>
      <c r="I10" s="102" t="s">
        <v>41</v>
      </c>
      <c r="J10" s="19"/>
      <c r="K10"/>
    </row>
    <row r="11" spans="2:11" ht="48.75" customHeight="1">
      <c r="B11" s="81"/>
      <c r="C11" s="89" t="s">
        <v>53</v>
      </c>
      <c r="D11" s="79" t="s">
        <v>54</v>
      </c>
      <c r="E11" s="79" t="s">
        <v>55</v>
      </c>
      <c r="F11" s="79" t="s">
        <v>56</v>
      </c>
      <c r="G11" s="79" t="s">
        <v>57</v>
      </c>
      <c r="H11" s="101"/>
      <c r="I11" s="103"/>
      <c r="J11" s="19"/>
      <c r="K11"/>
    </row>
    <row r="12" spans="2:11" ht="15.75" customHeight="1">
      <c r="B12" s="81"/>
      <c r="C12" s="89"/>
      <c r="D12" s="79"/>
      <c r="E12" s="79"/>
      <c r="F12" s="79"/>
      <c r="G12" s="79"/>
      <c r="H12" s="101"/>
      <c r="I12" s="103"/>
      <c r="J12" s="19"/>
      <c r="K12"/>
    </row>
    <row r="13" spans="2:11" ht="30" customHeight="1">
      <c r="B13" s="87"/>
      <c r="C13" s="89"/>
      <c r="D13" s="79"/>
      <c r="E13" s="79"/>
      <c r="F13" s="79"/>
      <c r="G13" s="79"/>
      <c r="H13" s="101"/>
      <c r="I13" s="104"/>
      <c r="J13" s="19"/>
      <c r="K13"/>
    </row>
    <row r="14" spans="2:12" ht="15.75" customHeight="1">
      <c r="B14" s="13">
        <v>1</v>
      </c>
      <c r="C14" s="65">
        <v>34881.56</v>
      </c>
      <c r="D14" s="65">
        <v>1054.45</v>
      </c>
      <c r="E14" s="65">
        <v>11455.74</v>
      </c>
      <c r="F14" s="65">
        <v>2728.7</v>
      </c>
      <c r="G14" s="65">
        <v>4276.54</v>
      </c>
      <c r="H14" s="67">
        <f aca="true" t="shared" si="0" ref="H14:H43">SUM(C14:G14)</f>
        <v>54396.98999999999</v>
      </c>
      <c r="I14" s="68">
        <v>34.2</v>
      </c>
      <c r="J14" s="20"/>
      <c r="K14" s="98"/>
      <c r="L14" s="98"/>
    </row>
    <row r="15" spans="2:12" ht="15.75">
      <c r="B15" s="13">
        <v>2</v>
      </c>
      <c r="C15" s="65">
        <v>39414.04</v>
      </c>
      <c r="D15" s="65">
        <v>1227.69</v>
      </c>
      <c r="E15" s="65">
        <v>13451.69</v>
      </c>
      <c r="F15" s="65">
        <v>3106.32</v>
      </c>
      <c r="G15" s="65">
        <v>4982</v>
      </c>
      <c r="H15" s="67">
        <f t="shared" si="0"/>
        <v>62181.740000000005</v>
      </c>
      <c r="I15" s="68">
        <f>IF(Паспорт!P15&gt;0,Паспорт!P15,I14)</f>
        <v>34.2</v>
      </c>
      <c r="J15" s="20"/>
      <c r="K15" s="98"/>
      <c r="L15" s="98"/>
    </row>
    <row r="16" spans="2:12" ht="15.75">
      <c r="B16" s="13">
        <v>3</v>
      </c>
      <c r="C16" s="65">
        <v>42276.55</v>
      </c>
      <c r="D16" s="65">
        <v>1280.73</v>
      </c>
      <c r="E16" s="65">
        <v>14114.72</v>
      </c>
      <c r="F16" s="65">
        <v>3193.86</v>
      </c>
      <c r="G16" s="65">
        <v>5390.57</v>
      </c>
      <c r="H16" s="67">
        <f t="shared" si="0"/>
        <v>66256.43000000001</v>
      </c>
      <c r="I16" s="68">
        <f>IF(Паспорт!P16&gt;0,Паспорт!P16,I15)</f>
        <v>34.2</v>
      </c>
      <c r="J16" s="20"/>
      <c r="K16" s="98"/>
      <c r="L16" s="98"/>
    </row>
    <row r="17" spans="2:12" ht="15.75">
      <c r="B17" s="13">
        <v>4</v>
      </c>
      <c r="C17" s="65">
        <v>39208.32</v>
      </c>
      <c r="D17" s="65">
        <v>1170.1</v>
      </c>
      <c r="E17" s="65">
        <v>12049.26</v>
      </c>
      <c r="F17" s="65">
        <v>3038.28</v>
      </c>
      <c r="G17" s="65">
        <v>4592.65</v>
      </c>
      <c r="H17" s="67">
        <f t="shared" si="0"/>
        <v>60058.61</v>
      </c>
      <c r="I17" s="68">
        <f>IF(Паспорт!P17&gt;0,Паспорт!P17,I16)</f>
        <v>34.2</v>
      </c>
      <c r="J17" s="20"/>
      <c r="K17" s="98"/>
      <c r="L17" s="98"/>
    </row>
    <row r="18" spans="2:12" ht="15.75">
      <c r="B18" s="13">
        <v>5</v>
      </c>
      <c r="C18" s="65">
        <v>33159.38</v>
      </c>
      <c r="D18" s="65">
        <v>1037.22</v>
      </c>
      <c r="E18" s="65">
        <v>10258.21</v>
      </c>
      <c r="F18" s="65">
        <v>2727.63</v>
      </c>
      <c r="G18" s="65">
        <v>4032.34</v>
      </c>
      <c r="H18" s="67">
        <f t="shared" si="0"/>
        <v>51214.78</v>
      </c>
      <c r="I18" s="68">
        <f>IF(Паспорт!P18&gt;0,Паспорт!P18,I17)</f>
        <v>34.2</v>
      </c>
      <c r="J18" s="20"/>
      <c r="K18" s="98"/>
      <c r="L18" s="98"/>
    </row>
    <row r="19" spans="2:12" ht="15.75" customHeight="1">
      <c r="B19" s="13">
        <v>6</v>
      </c>
      <c r="C19" s="65">
        <v>31816.5</v>
      </c>
      <c r="D19" s="65">
        <v>906.03</v>
      </c>
      <c r="E19" s="65">
        <v>9458.79</v>
      </c>
      <c r="F19" s="65">
        <v>2552.16</v>
      </c>
      <c r="G19" s="65">
        <v>3785.79</v>
      </c>
      <c r="H19" s="67">
        <f t="shared" si="0"/>
        <v>48519.27</v>
      </c>
      <c r="I19" s="68">
        <f>IF(Паспорт!P19&gt;0,Паспорт!P19,I18)</f>
        <v>34.2</v>
      </c>
      <c r="J19" s="20"/>
      <c r="K19" s="98"/>
      <c r="L19" s="98"/>
    </row>
    <row r="20" spans="2:12" ht="15.75">
      <c r="B20" s="13">
        <v>7</v>
      </c>
      <c r="C20" s="65">
        <v>26729.21</v>
      </c>
      <c r="D20" s="65">
        <v>773.91</v>
      </c>
      <c r="E20" s="65">
        <v>7808.72</v>
      </c>
      <c r="F20" s="65">
        <v>2118.87</v>
      </c>
      <c r="G20" s="65">
        <v>3279.32</v>
      </c>
      <c r="H20" s="67">
        <f t="shared" si="0"/>
        <v>40710.03</v>
      </c>
      <c r="I20" s="68">
        <f>IF(Паспорт!P20&gt;0,Паспорт!P20,I19)</f>
        <v>34.2</v>
      </c>
      <c r="J20" s="20"/>
      <c r="K20" s="98"/>
      <c r="L20" s="98"/>
    </row>
    <row r="21" spans="2:12" ht="15.75">
      <c r="B21" s="13">
        <v>8</v>
      </c>
      <c r="C21" s="65">
        <v>20312.48</v>
      </c>
      <c r="D21" s="65">
        <v>617.78</v>
      </c>
      <c r="E21" s="65">
        <v>6128.2</v>
      </c>
      <c r="F21" s="65">
        <v>1753.33</v>
      </c>
      <c r="G21" s="65">
        <v>2502.38</v>
      </c>
      <c r="H21" s="67">
        <f t="shared" si="0"/>
        <v>31314.170000000002</v>
      </c>
      <c r="I21" s="68">
        <f>IF(Паспорт!P21&gt;0,Паспорт!P21,I20)</f>
        <v>34.2</v>
      </c>
      <c r="J21" s="20"/>
      <c r="K21" s="98"/>
      <c r="L21" s="98"/>
    </row>
    <row r="22" spans="2:11" ht="15" customHeight="1">
      <c r="B22" s="13">
        <v>9</v>
      </c>
      <c r="C22" s="65">
        <v>16471.63</v>
      </c>
      <c r="D22" s="65">
        <v>356.85</v>
      </c>
      <c r="E22" s="65">
        <v>4750.72</v>
      </c>
      <c r="F22" s="65">
        <v>1504.7</v>
      </c>
      <c r="G22" s="65">
        <v>1785.4</v>
      </c>
      <c r="H22" s="67">
        <f t="shared" si="0"/>
        <v>24869.300000000003</v>
      </c>
      <c r="I22" s="68">
        <f>IF(Паспорт!P22&gt;0,Паспорт!P22,I21)</f>
        <v>34.2</v>
      </c>
      <c r="J22" s="20"/>
      <c r="K22" s="24"/>
    </row>
    <row r="23" spans="2:11" ht="15.75">
      <c r="B23" s="13">
        <v>10</v>
      </c>
      <c r="C23" s="65">
        <v>16552.2</v>
      </c>
      <c r="D23" s="65">
        <v>472.28</v>
      </c>
      <c r="E23" s="65">
        <v>4551.25</v>
      </c>
      <c r="F23" s="65">
        <v>1468.87</v>
      </c>
      <c r="G23" s="65">
        <v>1932.47</v>
      </c>
      <c r="H23" s="67">
        <f t="shared" si="0"/>
        <v>24977.07</v>
      </c>
      <c r="I23" s="68">
        <f>IF(Паспорт!P23&gt;0,Паспорт!P23,I22)</f>
        <v>34.2</v>
      </c>
      <c r="J23" s="20"/>
      <c r="K23" s="24"/>
    </row>
    <row r="24" spans="2:11" ht="15.75">
      <c r="B24" s="13">
        <v>11</v>
      </c>
      <c r="C24" s="65">
        <v>13889.66</v>
      </c>
      <c r="D24" s="65">
        <v>252.36</v>
      </c>
      <c r="E24" s="65">
        <v>3954.25</v>
      </c>
      <c r="F24" s="65">
        <v>1346.94</v>
      </c>
      <c r="G24" s="65">
        <v>1412.55</v>
      </c>
      <c r="H24" s="67">
        <f t="shared" si="0"/>
        <v>20855.76</v>
      </c>
      <c r="I24" s="68">
        <f>IF(Паспорт!P24&gt;0,Паспорт!P24,I23)</f>
        <v>34.2</v>
      </c>
      <c r="J24" s="20"/>
      <c r="K24" s="24"/>
    </row>
    <row r="25" spans="2:11" ht="15.75">
      <c r="B25" s="13">
        <v>12</v>
      </c>
      <c r="C25" s="65">
        <v>13630.87</v>
      </c>
      <c r="D25" s="65">
        <v>267.41</v>
      </c>
      <c r="E25" s="65">
        <v>4129.52</v>
      </c>
      <c r="F25" s="65">
        <v>1387.09</v>
      </c>
      <c r="G25" s="65">
        <v>1436.37</v>
      </c>
      <c r="H25" s="67">
        <f t="shared" si="0"/>
        <v>20851.260000000002</v>
      </c>
      <c r="I25" s="68">
        <f>IF(Паспорт!P25&gt;0,Паспорт!P25,I24)</f>
        <v>33.46</v>
      </c>
      <c r="J25" s="20"/>
      <c r="K25" s="24"/>
    </row>
    <row r="26" spans="2:11" ht="15.75">
      <c r="B26" s="13">
        <v>13</v>
      </c>
      <c r="C26" s="65">
        <v>13048.56</v>
      </c>
      <c r="D26" s="65">
        <v>124.03</v>
      </c>
      <c r="E26" s="65">
        <v>3767.95</v>
      </c>
      <c r="F26" s="65">
        <v>1390.38</v>
      </c>
      <c r="G26" s="65">
        <v>1085</v>
      </c>
      <c r="H26" s="67">
        <f t="shared" si="0"/>
        <v>19415.920000000002</v>
      </c>
      <c r="I26" s="68">
        <f>IF(Паспорт!P26&gt;0,Паспорт!P26,I25)</f>
        <v>33.46</v>
      </c>
      <c r="J26" s="20"/>
      <c r="K26" s="24"/>
    </row>
    <row r="27" spans="2:11" ht="15.75">
      <c r="B27" s="13">
        <v>14</v>
      </c>
      <c r="C27" s="65">
        <v>14350.21</v>
      </c>
      <c r="D27" s="65">
        <v>183.32</v>
      </c>
      <c r="E27" s="65">
        <v>4021.8</v>
      </c>
      <c r="F27" s="65">
        <v>1696.6</v>
      </c>
      <c r="G27" s="65">
        <v>1380.71</v>
      </c>
      <c r="H27" s="67">
        <f t="shared" si="0"/>
        <v>21632.639999999996</v>
      </c>
      <c r="I27" s="68">
        <f>IF(Паспорт!P27&gt;0,Паспорт!P27,I26)</f>
        <v>33.46</v>
      </c>
      <c r="J27" s="20"/>
      <c r="K27" s="24"/>
    </row>
    <row r="28" spans="2:11" ht="15.75">
      <c r="B28" s="13">
        <v>15</v>
      </c>
      <c r="C28" s="65">
        <v>15480.71</v>
      </c>
      <c r="D28" s="65">
        <v>242.76</v>
      </c>
      <c r="E28" s="65">
        <v>4279.87</v>
      </c>
      <c r="F28" s="65">
        <v>1473.17</v>
      </c>
      <c r="G28" s="65">
        <v>1443.73</v>
      </c>
      <c r="H28" s="67">
        <f t="shared" si="0"/>
        <v>22920.24</v>
      </c>
      <c r="I28" s="68">
        <f>IF(Паспорт!P28&gt;0,Паспорт!P28,I27)</f>
        <v>33.46</v>
      </c>
      <c r="J28" s="20"/>
      <c r="K28" s="24"/>
    </row>
    <row r="29" spans="2:11" ht="15.75">
      <c r="B29" s="14">
        <v>16</v>
      </c>
      <c r="C29" s="65">
        <v>22173.62</v>
      </c>
      <c r="D29" s="65">
        <v>585.63</v>
      </c>
      <c r="E29" s="65">
        <v>6203.1</v>
      </c>
      <c r="F29" s="65">
        <v>2013.8</v>
      </c>
      <c r="G29" s="65">
        <v>2679.15</v>
      </c>
      <c r="H29" s="67">
        <f t="shared" si="0"/>
        <v>33655.299999999996</v>
      </c>
      <c r="I29" s="68">
        <f>IF(Паспорт!P29&gt;0,Паспорт!P29,I28)</f>
        <v>33.46</v>
      </c>
      <c r="J29" s="20"/>
      <c r="K29" s="24"/>
    </row>
    <row r="30" spans="2:11" ht="15.75">
      <c r="B30" s="14">
        <v>17</v>
      </c>
      <c r="C30" s="65">
        <v>18726.16</v>
      </c>
      <c r="D30" s="65">
        <v>312.43</v>
      </c>
      <c r="E30" s="65">
        <v>5291.33</v>
      </c>
      <c r="F30" s="65">
        <v>1550.85</v>
      </c>
      <c r="G30" s="65">
        <v>2023.96</v>
      </c>
      <c r="H30" s="67">
        <f t="shared" si="0"/>
        <v>27904.729999999996</v>
      </c>
      <c r="I30" s="68">
        <f>IF(Паспорт!P30&gt;0,Паспорт!P30,I29)</f>
        <v>33.46</v>
      </c>
      <c r="J30" s="20"/>
      <c r="K30" s="24"/>
    </row>
    <row r="31" spans="2:11" ht="15.75">
      <c r="B31" s="14">
        <v>18</v>
      </c>
      <c r="C31" s="65">
        <v>11943.19</v>
      </c>
      <c r="D31" s="65">
        <v>62.48</v>
      </c>
      <c r="E31" s="65">
        <v>3701.1</v>
      </c>
      <c r="F31" s="65">
        <v>1230.46</v>
      </c>
      <c r="G31" s="65">
        <v>1127.55</v>
      </c>
      <c r="H31" s="67">
        <f t="shared" si="0"/>
        <v>18064.78</v>
      </c>
      <c r="I31" s="68">
        <f>IF(Паспорт!P31&gt;0,Паспорт!P31,I30)</f>
        <v>33.46</v>
      </c>
      <c r="J31" s="20"/>
      <c r="K31" s="24"/>
    </row>
    <row r="32" spans="2:11" ht="15.75">
      <c r="B32" s="14">
        <v>19</v>
      </c>
      <c r="C32" s="65">
        <v>13521.49</v>
      </c>
      <c r="D32" s="65">
        <v>150.03</v>
      </c>
      <c r="E32" s="65">
        <v>4123.91</v>
      </c>
      <c r="F32" s="65">
        <v>1305.42</v>
      </c>
      <c r="G32" s="65">
        <v>1568.04</v>
      </c>
      <c r="H32" s="67">
        <f t="shared" si="0"/>
        <v>20668.89</v>
      </c>
      <c r="I32" s="68">
        <f>IF(Паспорт!P32&gt;0,Паспорт!P32,I31)</f>
        <v>33.6507</v>
      </c>
      <c r="J32" s="20"/>
      <c r="K32" s="24"/>
    </row>
    <row r="33" spans="2:11" ht="15.75">
      <c r="B33" s="14">
        <v>20</v>
      </c>
      <c r="C33" s="65">
        <v>17753.68</v>
      </c>
      <c r="D33" s="65">
        <v>360.86</v>
      </c>
      <c r="E33" s="65">
        <v>4859.7</v>
      </c>
      <c r="F33" s="65">
        <v>1416.72</v>
      </c>
      <c r="G33" s="65">
        <v>1979.78</v>
      </c>
      <c r="H33" s="67">
        <f t="shared" si="0"/>
        <v>26370.74</v>
      </c>
      <c r="I33" s="68">
        <f>IF(Паспорт!P33&gt;0,Паспорт!P33,I32)</f>
        <v>33.6507</v>
      </c>
      <c r="J33" s="20"/>
      <c r="K33" s="24"/>
    </row>
    <row r="34" spans="2:11" ht="15.75">
      <c r="B34" s="14">
        <v>21</v>
      </c>
      <c r="C34" s="65">
        <v>27438.71</v>
      </c>
      <c r="D34" s="65">
        <v>683.81</v>
      </c>
      <c r="E34" s="65">
        <v>8192.16</v>
      </c>
      <c r="F34" s="65">
        <v>2190.34</v>
      </c>
      <c r="G34" s="65">
        <v>3265.1</v>
      </c>
      <c r="H34" s="67">
        <f t="shared" si="0"/>
        <v>41770.12</v>
      </c>
      <c r="I34" s="68">
        <f>IF(Паспорт!P34&gt;0,Паспорт!P34,I33)</f>
        <v>33.6507</v>
      </c>
      <c r="J34" s="20"/>
      <c r="K34" s="24"/>
    </row>
    <row r="35" spans="2:11" ht="15.75">
      <c r="B35" s="14">
        <v>22</v>
      </c>
      <c r="C35" s="65">
        <v>27643.28</v>
      </c>
      <c r="D35" s="65">
        <v>731.18</v>
      </c>
      <c r="E35" s="65">
        <v>8163.83</v>
      </c>
      <c r="F35" s="65">
        <v>2088.05</v>
      </c>
      <c r="G35" s="65">
        <v>3311.16</v>
      </c>
      <c r="H35" s="67">
        <f t="shared" si="0"/>
        <v>41937.5</v>
      </c>
      <c r="I35" s="68">
        <f>IF(Паспорт!P35&gt;0,Паспорт!P35,I34)</f>
        <v>33.6507</v>
      </c>
      <c r="J35" s="20"/>
      <c r="K35" s="24"/>
    </row>
    <row r="36" spans="2:11" ht="15.75">
      <c r="B36" s="14">
        <v>23</v>
      </c>
      <c r="C36" s="65">
        <v>21083.31</v>
      </c>
      <c r="D36" s="65">
        <v>582.76</v>
      </c>
      <c r="E36" s="65">
        <v>6235.27</v>
      </c>
      <c r="F36" s="65">
        <v>1704.14</v>
      </c>
      <c r="G36" s="65">
        <v>2362.98</v>
      </c>
      <c r="H36" s="67">
        <f t="shared" si="0"/>
        <v>31968.46</v>
      </c>
      <c r="I36" s="68">
        <f>IF(Паспорт!P36&gt;0,Паспорт!P36,I35)</f>
        <v>33.6507</v>
      </c>
      <c r="J36" s="20"/>
      <c r="K36" s="24"/>
    </row>
    <row r="37" spans="2:11" ht="15.75">
      <c r="B37" s="14">
        <v>24</v>
      </c>
      <c r="C37" s="65">
        <v>18820.58</v>
      </c>
      <c r="D37" s="65">
        <v>435.28</v>
      </c>
      <c r="E37" s="65">
        <v>5347.14</v>
      </c>
      <c r="F37" s="65">
        <v>1627.83</v>
      </c>
      <c r="G37" s="65">
        <v>2215</v>
      </c>
      <c r="H37" s="67">
        <f t="shared" si="0"/>
        <v>28445.83</v>
      </c>
      <c r="I37" s="68">
        <f>IF(Паспорт!P37&gt;0,Паспорт!P37,I36)</f>
        <v>33.6507</v>
      </c>
      <c r="J37" s="20"/>
      <c r="K37" s="24"/>
    </row>
    <row r="38" spans="2:11" ht="15.75">
      <c r="B38" s="14">
        <v>25</v>
      </c>
      <c r="C38" s="65">
        <v>19836.98</v>
      </c>
      <c r="D38" s="65">
        <v>421.05</v>
      </c>
      <c r="E38" s="65">
        <v>5833.51</v>
      </c>
      <c r="F38" s="65">
        <v>1647.11</v>
      </c>
      <c r="G38" s="65">
        <v>2386.44</v>
      </c>
      <c r="H38" s="67">
        <f t="shared" si="0"/>
        <v>30125.09</v>
      </c>
      <c r="I38" s="68">
        <f>IF(Паспорт!P38&gt;0,Паспорт!P38,I37)</f>
        <v>33.6507</v>
      </c>
      <c r="J38" s="20"/>
      <c r="K38" s="24"/>
    </row>
    <row r="39" spans="2:11" ht="15.75">
      <c r="B39" s="14">
        <v>26</v>
      </c>
      <c r="C39" s="65">
        <v>17663.51</v>
      </c>
      <c r="D39" s="65">
        <v>200.12</v>
      </c>
      <c r="E39" s="65">
        <v>5068.89</v>
      </c>
      <c r="F39" s="65">
        <v>1631.25</v>
      </c>
      <c r="G39" s="65">
        <v>2042.58</v>
      </c>
      <c r="H39" s="67">
        <f t="shared" si="0"/>
        <v>26606.35</v>
      </c>
      <c r="I39" s="68">
        <f>IF(Паспорт!P39&gt;0,Паспорт!P39,I38)</f>
        <v>33.6507</v>
      </c>
      <c r="J39" s="20"/>
      <c r="K39" s="24"/>
    </row>
    <row r="40" spans="2:11" ht="15.75">
      <c r="B40" s="14">
        <v>27</v>
      </c>
      <c r="C40" s="65">
        <v>22804.82</v>
      </c>
      <c r="D40" s="65">
        <v>468.07</v>
      </c>
      <c r="E40" s="65">
        <v>6878.94</v>
      </c>
      <c r="F40" s="65">
        <v>1783.88</v>
      </c>
      <c r="G40" s="65">
        <v>2551.65</v>
      </c>
      <c r="H40" s="67">
        <f t="shared" si="0"/>
        <v>34487.36</v>
      </c>
      <c r="I40" s="68">
        <f>IF(Паспорт!P40&gt;0,Паспорт!P40,I39)</f>
        <v>33.6507</v>
      </c>
      <c r="J40" s="20"/>
      <c r="K40" s="24"/>
    </row>
    <row r="41" spans="2:11" ht="15.75">
      <c r="B41" s="14">
        <v>28</v>
      </c>
      <c r="C41" s="65">
        <v>19584.46</v>
      </c>
      <c r="D41" s="65">
        <v>337.16</v>
      </c>
      <c r="E41" s="65">
        <v>6214.14</v>
      </c>
      <c r="F41" s="65">
        <v>1723.46</v>
      </c>
      <c r="G41" s="65">
        <v>2193.89</v>
      </c>
      <c r="H41" s="67">
        <f t="shared" si="0"/>
        <v>30053.109999999997</v>
      </c>
      <c r="I41" s="68">
        <f>IF(Паспорт!P41&gt;0,Паспорт!P41,I40)</f>
        <v>33.6507</v>
      </c>
      <c r="J41" s="20"/>
      <c r="K41" s="24"/>
    </row>
    <row r="42" spans="2:11" ht="12.75" customHeight="1">
      <c r="B42" s="14">
        <v>29</v>
      </c>
      <c r="C42" s="65">
        <v>17638.86</v>
      </c>
      <c r="D42" s="65">
        <v>226.05</v>
      </c>
      <c r="E42" s="65">
        <v>5616.65</v>
      </c>
      <c r="F42" s="65">
        <v>1551.89</v>
      </c>
      <c r="G42" s="65">
        <v>1964.92</v>
      </c>
      <c r="H42" s="67">
        <f t="shared" si="0"/>
        <v>26998.369999999995</v>
      </c>
      <c r="I42" s="68">
        <f>IF(Паспорт!P42&gt;0,Паспорт!P42,I41)</f>
        <v>33.6507</v>
      </c>
      <c r="J42" s="20"/>
      <c r="K42" s="24"/>
    </row>
    <row r="43" spans="2:11" ht="12.75" customHeight="1">
      <c r="B43" s="14">
        <v>30</v>
      </c>
      <c r="C43" s="65">
        <v>21462.21</v>
      </c>
      <c r="D43" s="65">
        <v>468.71</v>
      </c>
      <c r="E43" s="65">
        <v>6546.09</v>
      </c>
      <c r="F43" s="65">
        <v>1710.98</v>
      </c>
      <c r="G43" s="65">
        <v>2629.91</v>
      </c>
      <c r="H43" s="67">
        <f t="shared" si="0"/>
        <v>32817.899999999994</v>
      </c>
      <c r="I43" s="68">
        <f>IF(Паспорт!P43&gt;0,Паспорт!P43,I42)</f>
        <v>33.6507</v>
      </c>
      <c r="J43" s="20"/>
      <c r="K43" s="24"/>
    </row>
    <row r="44" spans="2:12" ht="66" customHeight="1">
      <c r="B44" s="14" t="s">
        <v>40</v>
      </c>
      <c r="C44" s="66">
        <f aca="true" t="shared" si="1" ref="C44:H44">SUM(C14:C43)</f>
        <v>669316.7399999999</v>
      </c>
      <c r="D44" s="66">
        <f t="shared" si="1"/>
        <v>15992.54</v>
      </c>
      <c r="E44" s="66">
        <f t="shared" si="1"/>
        <v>202456.45000000004</v>
      </c>
      <c r="F44" s="66">
        <f t="shared" si="1"/>
        <v>56663.08000000001</v>
      </c>
      <c r="G44" s="66">
        <f t="shared" si="1"/>
        <v>77619.93000000001</v>
      </c>
      <c r="H44" s="69">
        <f t="shared" si="1"/>
        <v>1022048.74</v>
      </c>
      <c r="I44" s="70">
        <f>SUMPRODUCT(I14:I43,H14:H43)/SUM(H14:H43)</f>
        <v>33.88087042992099</v>
      </c>
      <c r="J44" s="23"/>
      <c r="K44" s="96"/>
      <c r="L44" s="96"/>
    </row>
    <row r="45" spans="2:11" ht="14.25" customHeight="1" hidden="1">
      <c r="B45" s="7">
        <v>31</v>
      </c>
      <c r="C45" s="9"/>
      <c r="D45" s="8"/>
      <c r="E45" s="8"/>
      <c r="F45" s="8"/>
      <c r="G45" s="8"/>
      <c r="H45" s="8"/>
      <c r="I45" s="8"/>
      <c r="J45" s="21"/>
      <c r="K45"/>
    </row>
    <row r="46" spans="3:11" ht="12.75">
      <c r="C46" s="100"/>
      <c r="D46" s="100"/>
      <c r="E46" s="100"/>
      <c r="F46" s="100"/>
      <c r="G46" s="100"/>
      <c r="H46" s="100"/>
      <c r="I46" s="100"/>
      <c r="J46" s="22"/>
      <c r="K46"/>
    </row>
    <row r="47" spans="3:4" ht="12.75">
      <c r="C47" s="1"/>
      <c r="D47" s="1"/>
    </row>
    <row r="48" spans="3:14" ht="15">
      <c r="C48" s="10" t="s">
        <v>46</v>
      </c>
      <c r="D48" s="64"/>
      <c r="E48" s="16"/>
      <c r="F48" s="12"/>
      <c r="G48" s="16" t="s">
        <v>47</v>
      </c>
      <c r="H48" s="12"/>
      <c r="I48" s="12"/>
      <c r="J48" s="12"/>
      <c r="K48"/>
      <c r="N48" s="6"/>
    </row>
    <row r="49" spans="3:10" ht="12.75">
      <c r="C49" s="1" t="s">
        <v>37</v>
      </c>
      <c r="D49" s="1"/>
      <c r="E49" s="1"/>
      <c r="F49" s="71"/>
      <c r="G49" s="1" t="s">
        <v>59</v>
      </c>
      <c r="H49" s="71" t="s">
        <v>0</v>
      </c>
      <c r="I49" s="73" t="s">
        <v>16</v>
      </c>
      <c r="J49" s="2"/>
    </row>
    <row r="50" spans="3:10" ht="18" customHeight="1">
      <c r="C50" s="10" t="s">
        <v>36</v>
      </c>
      <c r="D50" s="40"/>
      <c r="E50" s="72"/>
      <c r="F50" s="11"/>
      <c r="G50" s="72" t="s">
        <v>58</v>
      </c>
      <c r="H50" s="11"/>
      <c r="I50" s="74"/>
      <c r="J50" s="11"/>
    </row>
    <row r="51" spans="3:10" ht="12.75">
      <c r="C51" s="1" t="s">
        <v>38</v>
      </c>
      <c r="E51" s="1"/>
      <c r="F51" s="71"/>
      <c r="G51" s="1" t="s">
        <v>59</v>
      </c>
      <c r="H51" s="71" t="s">
        <v>0</v>
      </c>
      <c r="I51" s="73" t="s">
        <v>16</v>
      </c>
      <c r="J51" s="2"/>
    </row>
  </sheetData>
  <sheetProtection/>
  <mergeCells count="16">
    <mergeCell ref="B7:J7"/>
    <mergeCell ref="C10:G10"/>
    <mergeCell ref="C46:I46"/>
    <mergeCell ref="H10:H13"/>
    <mergeCell ref="I10:I13"/>
    <mergeCell ref="D11:D13"/>
    <mergeCell ref="B5:J5"/>
    <mergeCell ref="K44:L44"/>
    <mergeCell ref="E11:E13"/>
    <mergeCell ref="F11:F13"/>
    <mergeCell ref="G11:G13"/>
    <mergeCell ref="B8:I8"/>
    <mergeCell ref="B10:B13"/>
    <mergeCell ref="C11:C13"/>
    <mergeCell ref="B6:J6"/>
    <mergeCell ref="K14:L2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2016-05-05T13:52:12Z</cp:lastPrinted>
  <dcterms:created xsi:type="dcterms:W3CDTF">2010-01-29T08:37:16Z</dcterms:created>
  <dcterms:modified xsi:type="dcterms:W3CDTF">2016-05-05T13:55:06Z</dcterms:modified>
  <cp:category/>
  <cp:version/>
  <cp:contentType/>
  <cp:contentStatus/>
</cp:coreProperties>
</file>