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<sst xmlns="http://schemas.openxmlformats.org/spreadsheetml/2006/main" count="75" uniqueCount="64">
  <si>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</si>
  <si>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</si>
  <si>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</si>
  <si>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</si>
  <si>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</si>
  <si>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</si>
  <si>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</si>
  <si>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</si>
  <si>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</si>
  <si>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</si>
  <si>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</si>
  <si>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</si>
  <si>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</si>
  <si>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</si>
  <si>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</si>
  <si>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</si>
  <si>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</si>
  <si>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</si>
  <si>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</si>
  <si>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</si>
  <si>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</si>
  <si>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</si>
  <si>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</si>
  <si>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</si>
  <si>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</si>
  <si>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</si>
  <si>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</si>
  <si>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</si>
  <si>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</si>
  <si>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</si>
  <si>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</si>
  <si>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</si>
  <si>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</si>
  <si>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</si>
  <si>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</si>
  <si>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</si>
  <si>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</si>
  <si>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</si>
  <si>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</si>
  <si>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</si>
  <si>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</si>
  <si>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</si>
  <si>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</si>
  <si>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</si>
  <si>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</si>
  <si>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</si>
  <si>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</si>
  <si>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</si>
  <si>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</si>
  <si>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</si>
  <si>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</si>
  <si>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</si>
  <si>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</si>
  <si>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</si>
  <si>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Победа,Федчине,Чабанівка,Підгорівка,Нова Астрахань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</si>
  <si>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01.04.2016р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30.04.2016р.</t>
    </r>
  </si>
  <si>
    <t xml:space="preserve">    з газопроводу   Новопсков - Краматорськ      за період з   01.04.2016р. по 30.04.2016р.</t>
  </si>
  <si>
    <t>ГРСПобеда</t>
  </si>
  <si>
    <t xml:space="preserve"> ГРС Федчино</t>
  </si>
  <si>
    <t>ГРС Родина</t>
  </si>
  <si>
    <t xml:space="preserve">       переданого Сєвєродонецьким ЛВУМГ та прийнятого ПАТ "Луганськгаз"     по  ГРС Победа,Федчине,Родина,Підгорівка,Нова Астрахань</t>
  </si>
  <si>
    <t>ГРС Підгорівка</t>
  </si>
  <si>
    <t>ГРС Нва Астрахань</t>
  </si>
  <si>
    <t>Ісаєв В.С.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</si>
</sst>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" fontId="90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179" fontId="90" fillId="0" borderId="10" xfId="0" applyNumberFormat="1" applyFont="1" applyBorder="1" applyAlignment="1">
      <alignment horizontal="center"/>
    </xf>
    <xf numFmtId="179" fontId="90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0" fillId="0" borderId="10" xfId="0" applyNumberFormat="1" applyFont="1" applyBorder="1" applyAlignment="1">
      <alignment horizontal="center" wrapText="1"/>
    </xf>
    <xf numFmtId="1" fontId="90" fillId="0" borderId="10" xfId="0" applyNumberFormat="1" applyFont="1" applyBorder="1" applyAlignment="1">
      <alignment horizontal="center" wrapText="1"/>
    </xf>
    <xf numFmtId="177" fontId="90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0" fillId="0" borderId="10" xfId="0" applyNumberFormat="1" applyFont="1" applyBorder="1" applyAlignment="1">
      <alignment wrapText="1"/>
    </xf>
    <xf numFmtId="2" fontId="9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1">
      <selection activeCell="AB11" sqref="AB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3" t="s">
        <v>30</v>
      </c>
      <c r="C1" s="43"/>
      <c r="D1" s="43"/>
      <c r="E1" s="43"/>
      <c r="F1" s="43"/>
      <c r="G1" s="43"/>
      <c r="H1" s="43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3" t="s">
        <v>46</v>
      </c>
      <c r="C2" s="43"/>
      <c r="D2" s="43"/>
      <c r="E2" s="43"/>
      <c r="F2" s="43"/>
      <c r="G2" s="43"/>
      <c r="H2" s="43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43" t="s">
        <v>33</v>
      </c>
      <c r="C4" s="43"/>
      <c r="D4" s="43"/>
      <c r="E4" s="43"/>
      <c r="F4" s="43"/>
      <c r="G4" s="43"/>
      <c r="H4" s="43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.75">
      <c r="B6" s="1"/>
      <c r="C6" s="99" t="s">
        <v>18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</row>
    <row r="7" spans="2:29" s="45" customFormat="1" ht="18.75" customHeight="1">
      <c r="B7" s="95" t="s">
        <v>54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AC7" s="46"/>
    </row>
    <row r="8" spans="2:29" s="45" customFormat="1" ht="19.5" customHeight="1">
      <c r="B8" s="97" t="s">
        <v>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AC8" s="46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9" t="s">
        <v>26</v>
      </c>
      <c r="C10" s="92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92" t="s">
        <v>6</v>
      </c>
      <c r="P10" s="93"/>
      <c r="Q10" s="93"/>
      <c r="R10" s="93"/>
      <c r="S10" s="93"/>
      <c r="T10" s="93"/>
      <c r="U10" s="101" t="s">
        <v>22</v>
      </c>
      <c r="V10" s="89" t="s">
        <v>23</v>
      </c>
      <c r="W10" s="89" t="s">
        <v>36</v>
      </c>
      <c r="X10" s="89" t="s">
        <v>25</v>
      </c>
      <c r="Y10" s="89" t="s">
        <v>24</v>
      </c>
      <c r="Z10" s="3"/>
      <c r="AB10" s="6"/>
      <c r="AC10"/>
    </row>
    <row r="11" spans="2:29" ht="48.75" customHeight="1">
      <c r="B11" s="90"/>
      <c r="C11" s="98" t="s">
        <v>2</v>
      </c>
      <c r="D11" s="88" t="s">
        <v>3</v>
      </c>
      <c r="E11" s="88" t="s">
        <v>4</v>
      </c>
      <c r="F11" s="88" t="s">
        <v>5</v>
      </c>
      <c r="G11" s="88" t="s">
        <v>8</v>
      </c>
      <c r="H11" s="88" t="s">
        <v>9</v>
      </c>
      <c r="I11" s="88" t="s">
        <v>10</v>
      </c>
      <c r="J11" s="88" t="s">
        <v>11</v>
      </c>
      <c r="K11" s="88" t="s">
        <v>12</v>
      </c>
      <c r="L11" s="88" t="s">
        <v>13</v>
      </c>
      <c r="M11" s="89" t="s">
        <v>14</v>
      </c>
      <c r="N11" s="89" t="s">
        <v>15</v>
      </c>
      <c r="O11" s="89" t="s">
        <v>7</v>
      </c>
      <c r="P11" s="89" t="s">
        <v>19</v>
      </c>
      <c r="Q11" s="89" t="s">
        <v>34</v>
      </c>
      <c r="R11" s="89" t="s">
        <v>20</v>
      </c>
      <c r="S11" s="89" t="s">
        <v>35</v>
      </c>
      <c r="T11" s="89" t="s">
        <v>21</v>
      </c>
      <c r="U11" s="102"/>
      <c r="V11" s="90"/>
      <c r="W11" s="90"/>
      <c r="X11" s="90"/>
      <c r="Y11" s="90"/>
      <c r="Z11" s="3"/>
      <c r="AB11" s="6"/>
      <c r="AC11"/>
    </row>
    <row r="12" spans="2:29" ht="15.75" customHeight="1">
      <c r="B12" s="90"/>
      <c r="C12" s="98"/>
      <c r="D12" s="88"/>
      <c r="E12" s="88"/>
      <c r="F12" s="88"/>
      <c r="G12" s="88"/>
      <c r="H12" s="88"/>
      <c r="I12" s="88"/>
      <c r="J12" s="88"/>
      <c r="K12" s="88"/>
      <c r="L12" s="88"/>
      <c r="M12" s="90"/>
      <c r="N12" s="90"/>
      <c r="O12" s="90"/>
      <c r="P12" s="90"/>
      <c r="Q12" s="90"/>
      <c r="R12" s="90"/>
      <c r="S12" s="90"/>
      <c r="T12" s="90"/>
      <c r="U12" s="102"/>
      <c r="V12" s="90"/>
      <c r="W12" s="90"/>
      <c r="X12" s="90"/>
      <c r="Y12" s="90"/>
      <c r="Z12" s="3"/>
      <c r="AB12" s="6"/>
      <c r="AC12"/>
    </row>
    <row r="13" spans="2:29" ht="30" customHeight="1">
      <c r="B13" s="96"/>
      <c r="C13" s="98"/>
      <c r="D13" s="88"/>
      <c r="E13" s="88"/>
      <c r="F13" s="88"/>
      <c r="G13" s="88"/>
      <c r="H13" s="88"/>
      <c r="I13" s="88"/>
      <c r="J13" s="88"/>
      <c r="K13" s="88"/>
      <c r="L13" s="88"/>
      <c r="M13" s="91"/>
      <c r="N13" s="91"/>
      <c r="O13" s="91"/>
      <c r="P13" s="91"/>
      <c r="Q13" s="91"/>
      <c r="R13" s="91"/>
      <c r="S13" s="91"/>
      <c r="T13" s="91"/>
      <c r="U13" s="103"/>
      <c r="V13" s="91"/>
      <c r="W13" s="91"/>
      <c r="X13" s="91"/>
      <c r="Y13" s="91"/>
      <c r="Z13" s="3"/>
      <c r="AB13" s="6"/>
      <c r="AC13"/>
    </row>
    <row r="14" spans="2:29" ht="12.75" customHeight="1">
      <c r="B14" s="15">
        <v>1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Q14" s="66"/>
      <c r="R14" s="65"/>
      <c r="S14" s="66"/>
      <c r="T14" s="65"/>
      <c r="U14" s="67"/>
      <c r="V14" s="67"/>
      <c r="W14" s="63"/>
      <c r="X14" s="63"/>
      <c r="Y14" s="68"/>
      <c r="AA14" s="4">
        <f>SUM(D14:N14,P14)</f>
        <v>0</v>
      </c>
      <c r="AB14" s="30" t="str">
        <f>IF(AA14=100,"ОК"," ")</f>
        <v> </v>
      </c>
      <c r="AC14"/>
    </row>
    <row r="15" spans="2:29" ht="12.75" customHeight="1">
      <c r="B15" s="15">
        <v>2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5"/>
      <c r="Q15" s="66"/>
      <c r="R15" s="65"/>
      <c r="S15" s="66"/>
      <c r="T15" s="65"/>
      <c r="U15" s="67"/>
      <c r="V15" s="67"/>
      <c r="W15" s="63"/>
      <c r="X15" s="63"/>
      <c r="Y15" s="68"/>
      <c r="AA15" s="4">
        <f>SUM(D15:N15,P15)</f>
        <v>0</v>
      </c>
      <c r="AB15" s="30" t="str">
        <f>IF(AA15=100,"ОК"," ")</f>
        <v> </v>
      </c>
      <c r="AC15"/>
    </row>
    <row r="16" spans="2:29" ht="12.75" customHeight="1">
      <c r="B16" s="15">
        <v>3</v>
      </c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65"/>
      <c r="Q16" s="66"/>
      <c r="R16" s="65"/>
      <c r="S16" s="66"/>
      <c r="T16" s="65"/>
      <c r="U16" s="67"/>
      <c r="V16" s="67"/>
      <c r="W16" s="63"/>
      <c r="X16" s="68"/>
      <c r="Y16" s="68"/>
      <c r="AA16" s="4">
        <f>SUM(D16:N16,P16)</f>
        <v>0</v>
      </c>
      <c r="AB16" s="5"/>
      <c r="AC16"/>
    </row>
    <row r="17" spans="2:29" ht="12.75" customHeight="1">
      <c r="B17" s="69"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56"/>
      <c r="R17" s="55"/>
      <c r="S17" s="56"/>
      <c r="T17" s="55"/>
      <c r="U17" s="57"/>
      <c r="V17" s="57"/>
      <c r="W17" s="47"/>
      <c r="X17" s="48"/>
      <c r="Y17" s="49"/>
      <c r="AA17" s="4">
        <f aca="true" t="shared" si="0" ref="AA17:AA44">SUM(D17:N17,P17)</f>
        <v>0</v>
      </c>
      <c r="AB17" s="5"/>
      <c r="AC17"/>
    </row>
    <row r="18" spans="2:27" ht="12.75" customHeight="1">
      <c r="B18" s="15">
        <v>5</v>
      </c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70"/>
      <c r="P18" s="65"/>
      <c r="Q18" s="66"/>
      <c r="R18" s="65"/>
      <c r="S18" s="66"/>
      <c r="T18" s="65"/>
      <c r="U18" s="67"/>
      <c r="V18" s="67"/>
      <c r="W18" s="63"/>
      <c r="X18" s="63"/>
      <c r="Y18" s="68"/>
      <c r="AA18" s="4">
        <f t="shared" si="0"/>
        <v>0</v>
      </c>
    </row>
    <row r="19" spans="2:27" ht="12.75" customHeight="1">
      <c r="B19" s="15">
        <v>6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70"/>
      <c r="P19" s="65"/>
      <c r="Q19" s="66"/>
      <c r="R19" s="65"/>
      <c r="S19" s="66"/>
      <c r="T19" s="65"/>
      <c r="U19" s="67"/>
      <c r="V19" s="67"/>
      <c r="W19" s="63"/>
      <c r="X19" s="63"/>
      <c r="Y19" s="68"/>
      <c r="AA19" s="4">
        <f t="shared" si="0"/>
        <v>0</v>
      </c>
    </row>
    <row r="20" spans="2:28" s="73" customFormat="1" ht="12.75" customHeight="1">
      <c r="B20" s="60">
        <v>7</v>
      </c>
      <c r="C20" s="50">
        <v>92.0958</v>
      </c>
      <c r="D20" s="50">
        <v>3.2334</v>
      </c>
      <c r="E20" s="50">
        <v>0.6303</v>
      </c>
      <c r="F20" s="50">
        <v>0.0724</v>
      </c>
      <c r="G20" s="50">
        <v>0.132</v>
      </c>
      <c r="H20" s="50">
        <v>0.0046</v>
      </c>
      <c r="I20" s="50">
        <v>0.0377</v>
      </c>
      <c r="J20" s="50">
        <v>0.036</v>
      </c>
      <c r="K20" s="50">
        <v>0.0246</v>
      </c>
      <c r="L20" s="50">
        <v>0.0107</v>
      </c>
      <c r="M20" s="50">
        <v>3.6399</v>
      </c>
      <c r="N20" s="50">
        <v>0.0826</v>
      </c>
      <c r="O20" s="50">
        <v>0.7199</v>
      </c>
      <c r="P20" s="51">
        <v>33.62</v>
      </c>
      <c r="Q20" s="52">
        <v>8031</v>
      </c>
      <c r="R20" s="51">
        <v>37.26</v>
      </c>
      <c r="S20" s="53">
        <v>8898</v>
      </c>
      <c r="T20" s="51">
        <v>48.19</v>
      </c>
      <c r="U20" s="53"/>
      <c r="V20" s="53"/>
      <c r="W20" s="47" t="s">
        <v>49</v>
      </c>
      <c r="X20" s="48">
        <v>0.006</v>
      </c>
      <c r="Y20" s="49">
        <v>0.0002</v>
      </c>
      <c r="AA20" s="74">
        <f>SUM(C20:N20)</f>
        <v>100.00000000000001</v>
      </c>
      <c r="AB20" s="75"/>
    </row>
    <row r="21" spans="2:27" ht="12.75" customHeight="1">
      <c r="B21" s="15">
        <v>8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0"/>
      <c r="P21" s="65"/>
      <c r="Q21" s="66"/>
      <c r="R21" s="65"/>
      <c r="S21" s="66"/>
      <c r="T21" s="65"/>
      <c r="U21" s="67"/>
      <c r="V21" s="67"/>
      <c r="W21" s="63"/>
      <c r="X21" s="63"/>
      <c r="Y21" s="68"/>
      <c r="AA21" s="4">
        <f t="shared" si="0"/>
        <v>0</v>
      </c>
    </row>
    <row r="22" spans="2:27" ht="12.75" customHeight="1">
      <c r="B22" s="15">
        <v>9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0"/>
      <c r="P22" s="65"/>
      <c r="Q22" s="66"/>
      <c r="R22" s="65"/>
      <c r="S22" s="66"/>
      <c r="T22" s="65"/>
      <c r="U22" s="67"/>
      <c r="V22" s="67"/>
      <c r="W22" s="71"/>
      <c r="X22" s="71"/>
      <c r="Y22" s="71"/>
      <c r="AA22" s="4">
        <f t="shared" si="0"/>
        <v>0</v>
      </c>
    </row>
    <row r="23" spans="2:27" ht="12.75" customHeight="1">
      <c r="B23" s="15">
        <v>10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70"/>
      <c r="P23" s="65"/>
      <c r="Q23" s="66"/>
      <c r="R23" s="65"/>
      <c r="S23" s="66"/>
      <c r="T23" s="65"/>
      <c r="U23" s="67"/>
      <c r="V23" s="67"/>
      <c r="W23" s="63"/>
      <c r="X23" s="63"/>
      <c r="Y23" s="68"/>
      <c r="AA23" s="4">
        <f t="shared" si="0"/>
        <v>0</v>
      </c>
    </row>
    <row r="24" spans="2:27" ht="12.75" customHeight="1">
      <c r="B24" s="15">
        <v>11</v>
      </c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70"/>
      <c r="P24" s="65"/>
      <c r="Q24" s="66"/>
      <c r="R24" s="65"/>
      <c r="S24" s="66"/>
      <c r="T24" s="65"/>
      <c r="U24" s="67"/>
      <c r="V24" s="67"/>
      <c r="W24" s="63"/>
      <c r="X24" s="63"/>
      <c r="Y24" s="68"/>
      <c r="AA24" s="4">
        <f t="shared" si="0"/>
        <v>0</v>
      </c>
    </row>
    <row r="25" spans="2:27" ht="12.75" customHeight="1">
      <c r="B25" s="15">
        <v>12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0"/>
      <c r="P25" s="65"/>
      <c r="Q25" s="66"/>
      <c r="R25" s="65"/>
      <c r="S25" s="66"/>
      <c r="T25" s="65"/>
      <c r="U25" s="67"/>
      <c r="V25" s="67"/>
      <c r="W25" s="63"/>
      <c r="X25" s="63"/>
      <c r="Y25" s="68"/>
      <c r="AA25" s="4">
        <f t="shared" si="0"/>
        <v>0</v>
      </c>
    </row>
    <row r="26" spans="2:27" ht="12.75" customHeight="1">
      <c r="B26" s="15">
        <v>13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70"/>
      <c r="P26" s="65"/>
      <c r="Q26" s="66"/>
      <c r="R26" s="65"/>
      <c r="S26" s="66"/>
      <c r="T26" s="65"/>
      <c r="U26" s="67"/>
      <c r="V26" s="67"/>
      <c r="W26" s="63"/>
      <c r="X26" s="63"/>
      <c r="Y26" s="68"/>
      <c r="AA26" s="4">
        <f t="shared" si="0"/>
        <v>0</v>
      </c>
    </row>
    <row r="27" spans="2:27" ht="12.75" customHeight="1">
      <c r="B27" s="69"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6"/>
      <c r="R27" s="55"/>
      <c r="S27" s="56"/>
      <c r="T27" s="55"/>
      <c r="U27" s="57"/>
      <c r="V27" s="57"/>
      <c r="W27" s="47"/>
      <c r="X27" s="48"/>
      <c r="Y27" s="49"/>
      <c r="AA27" s="4">
        <f t="shared" si="0"/>
        <v>0</v>
      </c>
    </row>
    <row r="28" spans="2:27" ht="12.75" customHeight="1">
      <c r="B28" s="15">
        <v>15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0"/>
      <c r="P28" s="65"/>
      <c r="Q28" s="66"/>
      <c r="R28" s="65"/>
      <c r="S28" s="66"/>
      <c r="T28" s="65"/>
      <c r="U28" s="67"/>
      <c r="V28" s="67"/>
      <c r="W28" s="63"/>
      <c r="X28" s="63"/>
      <c r="Y28" s="68"/>
      <c r="AA28" s="4">
        <f t="shared" si="0"/>
        <v>0</v>
      </c>
    </row>
    <row r="29" spans="2:27" ht="12.75" customHeight="1">
      <c r="B29" s="16">
        <v>16</v>
      </c>
      <c r="C29" s="6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0"/>
      <c r="P29" s="65"/>
      <c r="Q29" s="66"/>
      <c r="R29" s="65"/>
      <c r="S29" s="66"/>
      <c r="T29" s="65"/>
      <c r="U29" s="67"/>
      <c r="V29" s="67"/>
      <c r="W29" s="63"/>
      <c r="X29" s="63"/>
      <c r="Y29" s="68"/>
      <c r="AA29" s="4">
        <f t="shared" si="0"/>
        <v>0</v>
      </c>
    </row>
    <row r="30" spans="2:27" ht="12.75" customHeight="1">
      <c r="B30" s="16">
        <v>17</v>
      </c>
      <c r="C30" s="68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70"/>
      <c r="P30" s="65"/>
      <c r="Q30" s="66"/>
      <c r="R30" s="65"/>
      <c r="S30" s="66"/>
      <c r="T30" s="65"/>
      <c r="U30" s="67"/>
      <c r="V30" s="67"/>
      <c r="W30" s="63"/>
      <c r="X30" s="63"/>
      <c r="Y30" s="68"/>
      <c r="AA30" s="4">
        <f t="shared" si="0"/>
        <v>0</v>
      </c>
    </row>
    <row r="31" spans="2:27" ht="12.75" customHeight="1">
      <c r="B31" s="16">
        <v>18</v>
      </c>
      <c r="C31" s="68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0"/>
      <c r="P31" s="65"/>
      <c r="Q31" s="66"/>
      <c r="R31" s="65"/>
      <c r="S31" s="66"/>
      <c r="T31" s="65"/>
      <c r="U31" s="67"/>
      <c r="V31" s="67"/>
      <c r="W31" s="63"/>
      <c r="X31" s="63"/>
      <c r="Y31" s="68"/>
      <c r="AA31" s="4">
        <f t="shared" si="0"/>
        <v>0</v>
      </c>
    </row>
    <row r="32" spans="2:28" s="76" customFormat="1" ht="12.75" customHeight="1">
      <c r="B32" s="60">
        <v>19</v>
      </c>
      <c r="C32" s="54">
        <v>88.1786</v>
      </c>
      <c r="D32" s="54">
        <v>3.2478</v>
      </c>
      <c r="E32" s="54">
        <v>1.4953</v>
      </c>
      <c r="F32" s="54">
        <v>0.2084</v>
      </c>
      <c r="G32" s="54">
        <v>0.4035</v>
      </c>
      <c r="H32" s="54">
        <v>0.0063</v>
      </c>
      <c r="I32" s="54">
        <v>0.0951</v>
      </c>
      <c r="J32" s="54">
        <v>0.0831</v>
      </c>
      <c r="K32" s="54">
        <v>0.1062</v>
      </c>
      <c r="L32" s="54">
        <v>0.0109</v>
      </c>
      <c r="M32" s="54">
        <v>3.719</v>
      </c>
      <c r="N32" s="54">
        <v>2.4458</v>
      </c>
      <c r="O32" s="54">
        <v>0.7702</v>
      </c>
      <c r="P32" s="55">
        <v>33.79</v>
      </c>
      <c r="Q32" s="56">
        <v>8071</v>
      </c>
      <c r="R32" s="55">
        <v>37.41</v>
      </c>
      <c r="S32" s="57">
        <v>8934</v>
      </c>
      <c r="T32" s="55">
        <v>46.78</v>
      </c>
      <c r="U32" s="57"/>
      <c r="V32" s="57"/>
      <c r="W32" s="61"/>
      <c r="X32" s="57"/>
      <c r="Y32" s="57"/>
      <c r="AA32" s="77"/>
      <c r="AB32" s="78"/>
    </row>
    <row r="33" spans="2:27" ht="12.75" customHeight="1">
      <c r="B33" s="16">
        <v>20</v>
      </c>
      <c r="C33" s="68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70"/>
      <c r="P33" s="65"/>
      <c r="Q33" s="66"/>
      <c r="R33" s="65"/>
      <c r="S33" s="66"/>
      <c r="T33" s="65"/>
      <c r="U33" s="67"/>
      <c r="V33" s="67"/>
      <c r="W33" s="63"/>
      <c r="X33" s="63"/>
      <c r="Y33" s="68"/>
      <c r="AA33" s="4">
        <f t="shared" si="0"/>
        <v>0</v>
      </c>
    </row>
    <row r="34" spans="2:27" ht="12.75" customHeight="1">
      <c r="B34" s="16">
        <v>21</v>
      </c>
      <c r="C34" s="6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0"/>
      <c r="P34" s="65"/>
      <c r="Q34" s="66"/>
      <c r="R34" s="65"/>
      <c r="S34" s="66"/>
      <c r="T34" s="65"/>
      <c r="U34" s="67"/>
      <c r="V34" s="67"/>
      <c r="W34" s="63"/>
      <c r="X34" s="63"/>
      <c r="Y34" s="68"/>
      <c r="AA34" s="4">
        <f t="shared" si="0"/>
        <v>0</v>
      </c>
    </row>
    <row r="35" spans="2:27" ht="12.75" customHeight="1">
      <c r="B35" s="16">
        <v>22</v>
      </c>
      <c r="C35" s="6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"/>
      <c r="P35" s="65"/>
      <c r="Q35" s="66"/>
      <c r="R35" s="65"/>
      <c r="S35" s="66"/>
      <c r="T35" s="65"/>
      <c r="U35" s="67"/>
      <c r="V35" s="67"/>
      <c r="W35" s="63"/>
      <c r="X35" s="63"/>
      <c r="Y35" s="68"/>
      <c r="AA35" s="4">
        <f t="shared" si="0"/>
        <v>0</v>
      </c>
    </row>
    <row r="36" spans="2:27" ht="12.75" customHeight="1">
      <c r="B36" s="16">
        <v>23</v>
      </c>
      <c r="C36" s="68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70"/>
      <c r="P36" s="65"/>
      <c r="Q36" s="66"/>
      <c r="R36" s="65"/>
      <c r="S36" s="66"/>
      <c r="T36" s="65"/>
      <c r="U36" s="67"/>
      <c r="V36" s="67"/>
      <c r="W36" s="63"/>
      <c r="X36" s="63"/>
      <c r="Y36" s="68"/>
      <c r="AA36" s="4">
        <f t="shared" si="0"/>
        <v>0</v>
      </c>
    </row>
    <row r="37" spans="2:27" ht="12.75" customHeight="1">
      <c r="B37" s="16">
        <v>24</v>
      </c>
      <c r="C37" s="6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0"/>
      <c r="P37" s="65"/>
      <c r="Q37" s="66"/>
      <c r="R37" s="65"/>
      <c r="S37" s="66"/>
      <c r="T37" s="65"/>
      <c r="U37" s="67"/>
      <c r="V37" s="67"/>
      <c r="W37" s="63"/>
      <c r="X37" s="71"/>
      <c r="Y37" s="71"/>
      <c r="AA37" s="4">
        <f t="shared" si="0"/>
        <v>0</v>
      </c>
    </row>
    <row r="38" spans="2:27" ht="12.75" customHeight="1">
      <c r="B38" s="16">
        <v>25</v>
      </c>
      <c r="C38" s="68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70"/>
      <c r="P38" s="65"/>
      <c r="Q38" s="66"/>
      <c r="R38" s="65"/>
      <c r="S38" s="66"/>
      <c r="T38" s="65"/>
      <c r="U38" s="67"/>
      <c r="V38" s="67"/>
      <c r="W38" s="63"/>
      <c r="X38" s="63"/>
      <c r="Y38" s="68"/>
      <c r="AA38" s="4">
        <f t="shared" si="0"/>
        <v>0</v>
      </c>
    </row>
    <row r="39" spans="2:27" ht="12.75" customHeight="1">
      <c r="B39" s="16">
        <v>26</v>
      </c>
      <c r="C39" s="6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70"/>
      <c r="P39" s="65"/>
      <c r="Q39" s="66"/>
      <c r="R39" s="65"/>
      <c r="S39" s="66"/>
      <c r="T39" s="65"/>
      <c r="U39" s="67"/>
      <c r="V39" s="67"/>
      <c r="W39" s="63"/>
      <c r="X39" s="63"/>
      <c r="Y39" s="68"/>
      <c r="AA39" s="4">
        <f t="shared" si="0"/>
        <v>0</v>
      </c>
    </row>
    <row r="40" spans="2:27" ht="12.75" customHeight="1">
      <c r="B40" s="16">
        <v>27</v>
      </c>
      <c r="C40" s="6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0"/>
      <c r="P40" s="65"/>
      <c r="Q40" s="66"/>
      <c r="R40" s="65"/>
      <c r="S40" s="66"/>
      <c r="T40" s="65"/>
      <c r="U40" s="67"/>
      <c r="V40" s="67"/>
      <c r="W40" s="63"/>
      <c r="X40" s="63"/>
      <c r="Y40" s="68"/>
      <c r="AA40" s="4">
        <f t="shared" si="0"/>
        <v>0</v>
      </c>
    </row>
    <row r="41" spans="2:27" ht="12.75" customHeight="1">
      <c r="B41" s="16">
        <v>28</v>
      </c>
      <c r="C41" s="6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70"/>
      <c r="P41" s="65"/>
      <c r="Q41" s="66"/>
      <c r="R41" s="65"/>
      <c r="S41" s="66"/>
      <c r="T41" s="65"/>
      <c r="U41" s="67"/>
      <c r="V41" s="67"/>
      <c r="W41" s="63"/>
      <c r="X41" s="63"/>
      <c r="Y41" s="68"/>
      <c r="AA41" s="4">
        <f t="shared" si="0"/>
        <v>0</v>
      </c>
    </row>
    <row r="42" spans="2:27" ht="12.75" customHeight="1">
      <c r="B42" s="16">
        <v>29</v>
      </c>
      <c r="C42" s="68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0"/>
      <c r="P42" s="65"/>
      <c r="Q42" s="66"/>
      <c r="R42" s="65"/>
      <c r="S42" s="66"/>
      <c r="T42" s="65"/>
      <c r="U42" s="67"/>
      <c r="V42" s="67"/>
      <c r="W42" s="63"/>
      <c r="X42" s="63"/>
      <c r="Y42" s="68"/>
      <c r="AA42" s="4">
        <f t="shared" si="0"/>
        <v>0</v>
      </c>
    </row>
    <row r="43" spans="2:27" ht="12.75" customHeight="1">
      <c r="B43" s="16">
        <v>30</v>
      </c>
      <c r="C43" s="68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70"/>
      <c r="P43" s="65"/>
      <c r="Q43" s="66"/>
      <c r="R43" s="65"/>
      <c r="S43" s="66"/>
      <c r="T43" s="65"/>
      <c r="U43" s="67"/>
      <c r="V43" s="67"/>
      <c r="W43" s="63"/>
      <c r="X43" s="63"/>
      <c r="Y43" s="68"/>
      <c r="AA43" s="4">
        <f t="shared" si="0"/>
        <v>0</v>
      </c>
    </row>
    <row r="44" spans="2:27" ht="12.75" customHeight="1">
      <c r="B44" s="16"/>
      <c r="C44" s="6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0"/>
      <c r="P44" s="65"/>
      <c r="Q44" s="66"/>
      <c r="R44" s="65"/>
      <c r="S44" s="66"/>
      <c r="T44" s="72"/>
      <c r="U44" s="67"/>
      <c r="V44" s="67"/>
      <c r="W44" s="63"/>
      <c r="X44" s="63"/>
      <c r="Y44" s="68"/>
      <c r="AA44" s="4">
        <f t="shared" si="0"/>
        <v>0</v>
      </c>
    </row>
    <row r="46" spans="3:29" s="1" customFormat="1" ht="15">
      <c r="C46" s="10" t="s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51</v>
      </c>
      <c r="Q46" s="10"/>
      <c r="R46" s="10"/>
      <c r="S46" s="10"/>
      <c r="T46" s="79"/>
      <c r="U46" s="80"/>
      <c r="V46" s="80"/>
      <c r="W46" s="86">
        <v>42490</v>
      </c>
      <c r="X46" s="87"/>
      <c r="Y46" s="81"/>
      <c r="AC46" s="82"/>
    </row>
    <row r="47" spans="4:29" s="1" customFormat="1" ht="12.75">
      <c r="D47" s="1" t="s">
        <v>27</v>
      </c>
      <c r="O47" s="2"/>
      <c r="P47" s="83" t="s">
        <v>29</v>
      </c>
      <c r="Q47" s="83"/>
      <c r="T47" s="2"/>
      <c r="U47" s="2" t="s">
        <v>0</v>
      </c>
      <c r="W47" s="2"/>
      <c r="X47" s="2" t="s">
        <v>16</v>
      </c>
      <c r="AC47" s="82"/>
    </row>
    <row r="48" spans="3:29" s="1" customFormat="1" ht="18" customHeight="1">
      <c r="C48" s="10" t="s">
        <v>52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53</v>
      </c>
      <c r="Q48" s="10"/>
      <c r="R48" s="10"/>
      <c r="S48" s="10"/>
      <c r="T48" s="10"/>
      <c r="U48" s="80"/>
      <c r="V48" s="80"/>
      <c r="W48" s="86">
        <v>42490</v>
      </c>
      <c r="X48" s="87"/>
      <c r="Y48" s="10"/>
      <c r="AC48" s="82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82"/>
    </row>
  </sheetData>
  <sheetProtection/>
  <mergeCells count="31">
    <mergeCell ref="C6:AA6"/>
    <mergeCell ref="Y10:Y13"/>
    <mergeCell ref="U10:U13"/>
    <mergeCell ref="D11:D13"/>
    <mergeCell ref="G11:G13"/>
    <mergeCell ref="X10:X13"/>
    <mergeCell ref="O10:T10"/>
    <mergeCell ref="V10:V13"/>
    <mergeCell ref="C11:C13"/>
    <mergeCell ref="F11:F13"/>
    <mergeCell ref="Q11:Q13"/>
    <mergeCell ref="R11:R13"/>
    <mergeCell ref="M11:M13"/>
    <mergeCell ref="S11:S13"/>
    <mergeCell ref="N11:N13"/>
    <mergeCell ref="B7:Y7"/>
    <mergeCell ref="B10:B13"/>
    <mergeCell ref="B8:Y8"/>
    <mergeCell ref="K11:K13"/>
    <mergeCell ref="J11:J13"/>
    <mergeCell ref="W10:W13"/>
    <mergeCell ref="W46:X46"/>
    <mergeCell ref="W48:X48"/>
    <mergeCell ref="H11:H13"/>
    <mergeCell ref="O11:O13"/>
    <mergeCell ref="E11:E13"/>
    <mergeCell ref="C10:N10"/>
    <mergeCell ref="T11:T13"/>
    <mergeCell ref="I11:I13"/>
    <mergeCell ref="L11:L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75" zoomScaleSheetLayoutView="75" workbookViewId="0" topLeftCell="A28">
      <selection activeCell="X19" sqref="X1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3.625" style="0" customWidth="1"/>
    <col min="4" max="4" width="12.00390625" style="0" customWidth="1"/>
    <col min="5" max="5" width="12.625" style="0" customWidth="1"/>
    <col min="6" max="6" width="13.125" style="0" customWidth="1"/>
    <col min="7" max="7" width="13.00390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31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32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116" t="s">
        <v>37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9"/>
    </row>
    <row r="6" spans="2:25" ht="18" customHeight="1">
      <c r="B6" s="117" t="s">
        <v>60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1"/>
    </row>
    <row r="7" spans="2:25" ht="18" customHeight="1">
      <c r="B7" s="119" t="s">
        <v>56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0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9" t="s">
        <v>26</v>
      </c>
      <c r="C10" s="92" t="s">
        <v>41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109" t="s">
        <v>42</v>
      </c>
      <c r="X10" s="110" t="s">
        <v>44</v>
      </c>
      <c r="Y10" s="23"/>
      <c r="Z10"/>
    </row>
    <row r="11" spans="2:26" ht="48.75" customHeight="1">
      <c r="B11" s="90"/>
      <c r="C11" s="98" t="s">
        <v>57</v>
      </c>
      <c r="D11" s="88" t="s">
        <v>58</v>
      </c>
      <c r="E11" s="88" t="s">
        <v>59</v>
      </c>
      <c r="F11" s="88" t="s">
        <v>61</v>
      </c>
      <c r="G11" s="88" t="s">
        <v>62</v>
      </c>
      <c r="H11" s="88"/>
      <c r="I11" s="88"/>
      <c r="J11" s="88"/>
      <c r="K11" s="88"/>
      <c r="L11" s="88"/>
      <c r="M11" s="89"/>
      <c r="N11" s="89"/>
      <c r="O11" s="89"/>
      <c r="P11" s="89"/>
      <c r="Q11" s="89"/>
      <c r="R11" s="89"/>
      <c r="S11" s="89"/>
      <c r="T11" s="89"/>
      <c r="U11" s="89"/>
      <c r="V11" s="106"/>
      <c r="W11" s="109"/>
      <c r="X11" s="111"/>
      <c r="Y11" s="23"/>
      <c r="Z11"/>
    </row>
    <row r="12" spans="2:26" ht="15.75" customHeight="1">
      <c r="B12" s="90"/>
      <c r="C12" s="98"/>
      <c r="D12" s="88"/>
      <c r="E12" s="88"/>
      <c r="F12" s="88"/>
      <c r="G12" s="88"/>
      <c r="H12" s="88"/>
      <c r="I12" s="88"/>
      <c r="J12" s="88"/>
      <c r="K12" s="88"/>
      <c r="L12" s="88"/>
      <c r="M12" s="90"/>
      <c r="N12" s="90"/>
      <c r="O12" s="90"/>
      <c r="P12" s="90"/>
      <c r="Q12" s="90"/>
      <c r="R12" s="90"/>
      <c r="S12" s="90"/>
      <c r="T12" s="90"/>
      <c r="U12" s="90"/>
      <c r="V12" s="107"/>
      <c r="W12" s="109"/>
      <c r="X12" s="111"/>
      <c r="Y12" s="23"/>
      <c r="Z12"/>
    </row>
    <row r="13" spans="2:26" ht="30" customHeight="1">
      <c r="B13" s="96"/>
      <c r="C13" s="98"/>
      <c r="D13" s="88"/>
      <c r="E13" s="88"/>
      <c r="F13" s="88"/>
      <c r="G13" s="88"/>
      <c r="H13" s="88"/>
      <c r="I13" s="88"/>
      <c r="J13" s="88"/>
      <c r="K13" s="88"/>
      <c r="L13" s="88"/>
      <c r="M13" s="91"/>
      <c r="N13" s="91"/>
      <c r="O13" s="91"/>
      <c r="P13" s="91"/>
      <c r="Q13" s="91"/>
      <c r="R13" s="91"/>
      <c r="S13" s="91"/>
      <c r="T13" s="91"/>
      <c r="U13" s="91"/>
      <c r="V13" s="108"/>
      <c r="W13" s="109"/>
      <c r="X13" s="112"/>
      <c r="Y13" s="23"/>
      <c r="Z13"/>
    </row>
    <row r="14" spans="2:27" ht="15.75" customHeight="1">
      <c r="B14" s="15">
        <v>1</v>
      </c>
      <c r="C14" s="84">
        <v>5789.37</v>
      </c>
      <c r="D14" s="84">
        <v>10977</v>
      </c>
      <c r="E14" s="84">
        <v>1191.07</v>
      </c>
      <c r="F14" s="84">
        <v>24888.43</v>
      </c>
      <c r="G14" s="84">
        <v>7157.24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3">
        <f>SUM(C14:V14)</f>
        <v>50003.10999999999</v>
      </c>
      <c r="X14" s="42">
        <v>33.84</v>
      </c>
      <c r="Y14" s="24"/>
      <c r="Z14" s="104" t="s">
        <v>45</v>
      </c>
      <c r="AA14" s="104"/>
    </row>
    <row r="15" spans="2:27" ht="15.75">
      <c r="B15" s="15">
        <v>2</v>
      </c>
      <c r="C15" s="84">
        <v>6800.65</v>
      </c>
      <c r="D15" s="84">
        <v>13529.56</v>
      </c>
      <c r="E15" s="84">
        <v>1262.05</v>
      </c>
      <c r="F15" s="84">
        <v>29445.52</v>
      </c>
      <c r="G15" s="84">
        <v>8483.4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3">
        <f aca="true" t="shared" si="0" ref="W15:W43">SUM(C15:V15)</f>
        <v>59521.18</v>
      </c>
      <c r="X15" s="31">
        <f>IF(Паспорт!P15&gt;0,Паспорт!P15,X14)</f>
        <v>33.84</v>
      </c>
      <c r="Y15" s="24"/>
      <c r="Z15" s="104"/>
      <c r="AA15" s="104"/>
    </row>
    <row r="16" spans="2:27" ht="15.75">
      <c r="B16" s="15">
        <v>3</v>
      </c>
      <c r="C16" s="84">
        <v>6821.19</v>
      </c>
      <c r="D16" s="84">
        <v>13557.11</v>
      </c>
      <c r="E16" s="84">
        <v>1343.83</v>
      </c>
      <c r="F16" s="84">
        <v>29850.69</v>
      </c>
      <c r="G16" s="84">
        <v>8346.24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3">
        <f t="shared" si="0"/>
        <v>59919.05999999999</v>
      </c>
      <c r="X16" s="31">
        <f>IF(Паспорт!P16&gt;0,Паспорт!P16,X15)</f>
        <v>33.84</v>
      </c>
      <c r="Y16" s="24"/>
      <c r="Z16" s="104"/>
      <c r="AA16" s="104"/>
    </row>
    <row r="17" spans="2:27" ht="15.75">
      <c r="B17" s="15">
        <v>4</v>
      </c>
      <c r="C17" s="84">
        <v>6455.5</v>
      </c>
      <c r="D17" s="84">
        <v>12175.41</v>
      </c>
      <c r="E17" s="84">
        <v>1149.72</v>
      </c>
      <c r="F17" s="84">
        <v>27355</v>
      </c>
      <c r="G17" s="84">
        <v>7466.41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3">
        <f t="shared" si="0"/>
        <v>54602.04000000001</v>
      </c>
      <c r="X17" s="31">
        <f>IF(Паспорт!P17&gt;0,Паспорт!P17,X16)</f>
        <v>33.84</v>
      </c>
      <c r="Y17" s="24"/>
      <c r="Z17" s="104"/>
      <c r="AA17" s="104"/>
    </row>
    <row r="18" spans="2:27" ht="15.75">
      <c r="B18" s="15">
        <v>5</v>
      </c>
      <c r="C18" s="84">
        <v>5662.52</v>
      </c>
      <c r="D18" s="84">
        <v>9853.04</v>
      </c>
      <c r="E18" s="84">
        <v>1003.89</v>
      </c>
      <c r="F18" s="84">
        <v>22768.69</v>
      </c>
      <c r="G18" s="84">
        <v>6363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3">
        <f t="shared" si="0"/>
        <v>45651.14</v>
      </c>
      <c r="X18" s="31">
        <f>IF(Паспорт!P18&gt;0,Паспорт!P18,X17)</f>
        <v>33.84</v>
      </c>
      <c r="Y18" s="24"/>
      <c r="Z18" s="104"/>
      <c r="AA18" s="104"/>
    </row>
    <row r="19" spans="2:27" ht="15.75" customHeight="1">
      <c r="B19" s="15">
        <v>6</v>
      </c>
      <c r="C19" s="84">
        <v>5268.72</v>
      </c>
      <c r="D19" s="84">
        <v>9439.15</v>
      </c>
      <c r="E19" s="84">
        <v>915.98</v>
      </c>
      <c r="F19" s="84">
        <v>22180.96</v>
      </c>
      <c r="G19" s="84">
        <v>6139.51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3">
        <f t="shared" si="0"/>
        <v>43944.32</v>
      </c>
      <c r="X19" s="31">
        <f>IF(Паспорт!P19&gt;0,Паспорт!P19,X18)</f>
        <v>33.84</v>
      </c>
      <c r="Y19" s="24"/>
      <c r="Z19" s="104"/>
      <c r="AA19" s="104"/>
    </row>
    <row r="20" spans="2:27" ht="15.75">
      <c r="B20" s="15">
        <v>7</v>
      </c>
      <c r="C20" s="84">
        <v>4450.05</v>
      </c>
      <c r="D20" s="84">
        <v>7754.22</v>
      </c>
      <c r="E20" s="84">
        <v>767.73</v>
      </c>
      <c r="F20" s="84">
        <v>17907.16</v>
      </c>
      <c r="G20" s="84">
        <v>5466.77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3">
        <f t="shared" si="0"/>
        <v>36345.93</v>
      </c>
      <c r="X20" s="31">
        <f>IF(Паспорт!P20&gt;0,Паспорт!P20,X19)</f>
        <v>33.62</v>
      </c>
      <c r="Y20" s="24"/>
      <c r="Z20" s="104"/>
      <c r="AA20" s="104"/>
    </row>
    <row r="21" spans="2:27" ht="15.75">
      <c r="B21" s="15">
        <v>8</v>
      </c>
      <c r="C21" s="84">
        <v>3418.08</v>
      </c>
      <c r="D21" s="84">
        <v>5929.77</v>
      </c>
      <c r="E21" s="84">
        <v>521.69</v>
      </c>
      <c r="F21" s="84">
        <v>13406.05</v>
      </c>
      <c r="G21" s="84">
        <v>4561.25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3">
        <f t="shared" si="0"/>
        <v>27836.84</v>
      </c>
      <c r="X21" s="31">
        <f>IF(Паспорт!P21&gt;0,Паспорт!P21,X20)</f>
        <v>33.62</v>
      </c>
      <c r="Y21" s="24"/>
      <c r="Z21" s="104"/>
      <c r="AA21" s="104"/>
    </row>
    <row r="22" spans="2:26" ht="15" customHeight="1">
      <c r="B22" s="15">
        <v>9</v>
      </c>
      <c r="C22" s="84">
        <v>2563.28</v>
      </c>
      <c r="D22" s="84">
        <v>4574.39</v>
      </c>
      <c r="E22" s="84">
        <v>448.86</v>
      </c>
      <c r="F22" s="84">
        <v>10324.99</v>
      </c>
      <c r="G22" s="84">
        <v>3865.59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3">
        <f t="shared" si="0"/>
        <v>21777.11</v>
      </c>
      <c r="X22" s="31">
        <f>IF(Паспорт!P22&gt;0,Паспорт!P22,X21)</f>
        <v>33.62</v>
      </c>
      <c r="Y22" s="24"/>
      <c r="Z22" s="29"/>
    </row>
    <row r="23" spans="2:26" ht="15.75">
      <c r="B23" s="15">
        <v>10</v>
      </c>
      <c r="C23" s="84">
        <v>2431.94</v>
      </c>
      <c r="D23" s="84">
        <v>4870.16</v>
      </c>
      <c r="E23" s="84">
        <v>391.16</v>
      </c>
      <c r="F23" s="84">
        <v>11380.98</v>
      </c>
      <c r="G23" s="84">
        <v>3601.89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3">
        <f t="shared" si="0"/>
        <v>22676.129999999997</v>
      </c>
      <c r="X23" s="31">
        <f>IF(Паспорт!P23&gt;0,Паспорт!P23,X22)</f>
        <v>33.62</v>
      </c>
      <c r="Y23" s="24"/>
      <c r="Z23" s="29"/>
    </row>
    <row r="24" spans="2:26" ht="15.75">
      <c r="B24" s="15">
        <v>11</v>
      </c>
      <c r="C24" s="84">
        <v>2190.06</v>
      </c>
      <c r="D24" s="84">
        <v>3985.97</v>
      </c>
      <c r="E24" s="84">
        <v>322.56</v>
      </c>
      <c r="F24" s="84">
        <v>8629.67</v>
      </c>
      <c r="G24" s="84">
        <v>3103.68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3">
        <f t="shared" si="0"/>
        <v>18231.94</v>
      </c>
      <c r="X24" s="31">
        <f>IF(Паспорт!P24&gt;0,Паспорт!P24,X23)</f>
        <v>33.62</v>
      </c>
      <c r="Y24" s="24"/>
      <c r="Z24" s="29"/>
    </row>
    <row r="25" spans="2:26" ht="15.75">
      <c r="B25" s="15">
        <v>12</v>
      </c>
      <c r="C25" s="84">
        <v>2076.62</v>
      </c>
      <c r="D25" s="84">
        <v>3864.89</v>
      </c>
      <c r="E25" s="84">
        <v>338.84</v>
      </c>
      <c r="F25" s="84">
        <v>8655.55</v>
      </c>
      <c r="G25" s="84">
        <v>3018.13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3">
        <f t="shared" si="0"/>
        <v>17954.03</v>
      </c>
      <c r="X25" s="31">
        <f>IF(Паспорт!P25&gt;0,Паспорт!P25,X24)</f>
        <v>33.62</v>
      </c>
      <c r="Y25" s="24"/>
      <c r="Z25" s="29"/>
    </row>
    <row r="26" spans="2:26" ht="15.75">
      <c r="B26" s="15">
        <v>13</v>
      </c>
      <c r="C26" s="84">
        <v>1976.87</v>
      </c>
      <c r="D26" s="84">
        <v>3729.18</v>
      </c>
      <c r="E26" s="84">
        <v>323.45</v>
      </c>
      <c r="F26" s="84">
        <v>8540.74</v>
      </c>
      <c r="G26" s="84">
        <v>2973.39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3">
        <f t="shared" si="0"/>
        <v>17543.629999999997</v>
      </c>
      <c r="X26" s="31">
        <f>IF(Паспорт!P26&gt;0,Паспорт!P26,X25)</f>
        <v>33.62</v>
      </c>
      <c r="Y26" s="24"/>
      <c r="Z26" s="29"/>
    </row>
    <row r="27" spans="2:26" ht="15.75">
      <c r="B27" s="15">
        <v>14</v>
      </c>
      <c r="C27" s="84">
        <v>2257.35</v>
      </c>
      <c r="D27" s="84">
        <v>4054.23</v>
      </c>
      <c r="E27" s="84">
        <v>391.16</v>
      </c>
      <c r="F27" s="84">
        <v>9030.57</v>
      </c>
      <c r="G27" s="84">
        <v>3060.55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3">
        <f t="shared" si="0"/>
        <v>18793.86</v>
      </c>
      <c r="X27" s="31">
        <f>IF(Паспорт!P27&gt;0,Паспорт!P27,X26)</f>
        <v>33.62</v>
      </c>
      <c r="Y27" s="24"/>
      <c r="Z27" s="29"/>
    </row>
    <row r="28" spans="2:26" ht="15.75">
      <c r="B28" s="15">
        <v>15</v>
      </c>
      <c r="C28" s="84">
        <v>2455.77</v>
      </c>
      <c r="D28" s="84">
        <v>4896.32</v>
      </c>
      <c r="E28" s="84">
        <v>428.51</v>
      </c>
      <c r="F28" s="84">
        <v>10241.22</v>
      </c>
      <c r="G28" s="84">
        <v>3736.08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3">
        <f t="shared" si="0"/>
        <v>21757.9</v>
      </c>
      <c r="X28" s="31">
        <f>IF(Паспорт!P28&gt;0,Паспорт!P28,X27)</f>
        <v>33.62</v>
      </c>
      <c r="Y28" s="24"/>
      <c r="Z28" s="29"/>
    </row>
    <row r="29" spans="2:26" ht="15.75">
      <c r="B29" s="16">
        <v>16</v>
      </c>
      <c r="C29" s="84">
        <v>3641.88</v>
      </c>
      <c r="D29" s="84">
        <v>7514.56</v>
      </c>
      <c r="E29" s="84">
        <v>611.45</v>
      </c>
      <c r="F29" s="84">
        <v>15437.09</v>
      </c>
      <c r="G29" s="84">
        <v>5152.41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3">
        <f t="shared" si="0"/>
        <v>32357.390000000003</v>
      </c>
      <c r="X29" s="31">
        <f>IF(Паспорт!P29&gt;0,Паспорт!P29,X28)</f>
        <v>33.62</v>
      </c>
      <c r="Y29" s="24"/>
      <c r="Z29" s="29"/>
    </row>
    <row r="30" spans="2:26" ht="15.75">
      <c r="B30" s="16">
        <v>17</v>
      </c>
      <c r="C30" s="84">
        <v>2974.82</v>
      </c>
      <c r="D30" s="84">
        <v>6198.04</v>
      </c>
      <c r="E30" s="84">
        <v>450.75</v>
      </c>
      <c r="F30" s="84">
        <v>13588.89</v>
      </c>
      <c r="G30" s="84">
        <v>4150.37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3">
        <f t="shared" si="0"/>
        <v>27362.87</v>
      </c>
      <c r="X30" s="31">
        <f>IF(Паспорт!P30&gt;0,Паспорт!P30,X29)</f>
        <v>33.62</v>
      </c>
      <c r="Y30" s="24"/>
      <c r="Z30" s="29"/>
    </row>
    <row r="31" spans="2:26" ht="15.75">
      <c r="B31" s="16">
        <v>18</v>
      </c>
      <c r="C31" s="84">
        <v>2006.41</v>
      </c>
      <c r="D31" s="84">
        <v>3591.34</v>
      </c>
      <c r="E31" s="84">
        <v>340.79</v>
      </c>
      <c r="F31" s="84">
        <v>7732.74</v>
      </c>
      <c r="G31" s="84">
        <v>2959.13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3">
        <f t="shared" si="0"/>
        <v>16630.41</v>
      </c>
      <c r="X31" s="31">
        <f>IF(Паспорт!P31&gt;0,Паспорт!P31,X30)</f>
        <v>33.62</v>
      </c>
      <c r="Y31" s="24"/>
      <c r="Z31" s="29"/>
    </row>
    <row r="32" spans="2:26" ht="15.75">
      <c r="B32" s="16">
        <v>19</v>
      </c>
      <c r="C32" s="84">
        <v>2290.16</v>
      </c>
      <c r="D32" s="84">
        <v>4143.69</v>
      </c>
      <c r="E32" s="84">
        <v>323.24</v>
      </c>
      <c r="F32" s="84">
        <v>8456.6</v>
      </c>
      <c r="G32" s="84">
        <v>3218.72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3">
        <f t="shared" si="0"/>
        <v>18432.41</v>
      </c>
      <c r="X32" s="31">
        <f>IF(Паспорт!P32&gt;0,Паспорт!P32,X31)</f>
        <v>33.79</v>
      </c>
      <c r="Y32" s="24"/>
      <c r="Z32" s="29"/>
    </row>
    <row r="33" spans="2:26" ht="15.75">
      <c r="B33" s="16">
        <v>20</v>
      </c>
      <c r="C33" s="84">
        <v>2914.38</v>
      </c>
      <c r="D33" s="84">
        <v>5979.94</v>
      </c>
      <c r="E33" s="84">
        <v>539.92</v>
      </c>
      <c r="F33" s="84">
        <v>11941.67</v>
      </c>
      <c r="G33" s="84">
        <v>4153.55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3">
        <f t="shared" si="0"/>
        <v>25529.46</v>
      </c>
      <c r="X33" s="31">
        <f>IF(Паспорт!P33&gt;0,Паспорт!P33,X32)</f>
        <v>33.79</v>
      </c>
      <c r="Y33" s="24"/>
      <c r="Z33" s="29"/>
    </row>
    <row r="34" spans="2:26" ht="15.75">
      <c r="B34" s="16">
        <v>21</v>
      </c>
      <c r="C34" s="84">
        <v>3661.83</v>
      </c>
      <c r="D34" s="84">
        <v>9384.03</v>
      </c>
      <c r="E34" s="84">
        <v>813</v>
      </c>
      <c r="F34" s="84">
        <v>18323</v>
      </c>
      <c r="G34" s="84">
        <v>5801.38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3">
        <f t="shared" si="0"/>
        <v>37983.24</v>
      </c>
      <c r="X34" s="31">
        <f>IF(Паспорт!P34&gt;0,Паспорт!P34,X33)</f>
        <v>33.79</v>
      </c>
      <c r="Y34" s="24"/>
      <c r="Z34" s="29"/>
    </row>
    <row r="35" spans="2:26" ht="15.75">
      <c r="B35" s="16">
        <v>22</v>
      </c>
      <c r="C35" s="84">
        <v>4430.15</v>
      </c>
      <c r="D35" s="84">
        <v>9508.84</v>
      </c>
      <c r="E35" s="84">
        <v>848.44</v>
      </c>
      <c r="F35" s="84">
        <v>18765.17</v>
      </c>
      <c r="G35" s="84">
        <v>5958.78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3">
        <f t="shared" si="0"/>
        <v>39511.38</v>
      </c>
      <c r="X35" s="31">
        <f>IF(Паспорт!P35&gt;0,Паспорт!P35,X34)</f>
        <v>33.79</v>
      </c>
      <c r="Y35" s="24"/>
      <c r="Z35" s="29"/>
    </row>
    <row r="36" spans="2:26" ht="15.75">
      <c r="B36" s="16">
        <v>23</v>
      </c>
      <c r="C36" s="84">
        <v>3446.3</v>
      </c>
      <c r="D36" s="84">
        <v>6877.41</v>
      </c>
      <c r="E36" s="84">
        <v>644.32</v>
      </c>
      <c r="F36" s="84">
        <v>14521.64</v>
      </c>
      <c r="G36" s="84">
        <v>4751.81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3">
        <f t="shared" si="0"/>
        <v>30241.48</v>
      </c>
      <c r="X36" s="31">
        <f>IF(Паспорт!P36&gt;0,Паспорт!P36,X35)</f>
        <v>33.79</v>
      </c>
      <c r="Y36" s="24"/>
      <c r="Z36" s="29"/>
    </row>
    <row r="37" spans="2:26" ht="15.75">
      <c r="B37" s="16">
        <v>24</v>
      </c>
      <c r="C37" s="84">
        <v>3138.6</v>
      </c>
      <c r="D37" s="84">
        <v>6421.67</v>
      </c>
      <c r="E37" s="84">
        <v>576.52</v>
      </c>
      <c r="F37" s="84">
        <v>13987.49</v>
      </c>
      <c r="G37" s="84">
        <v>4313.3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3">
        <f t="shared" si="0"/>
        <v>28437.579999999998</v>
      </c>
      <c r="X37" s="31">
        <f>IF(Паспорт!P37&gt;0,Паспорт!P37,X36)</f>
        <v>33.79</v>
      </c>
      <c r="Y37" s="24"/>
      <c r="Z37" s="29"/>
    </row>
    <row r="38" spans="2:26" ht="15.75">
      <c r="B38" s="16">
        <v>25</v>
      </c>
      <c r="C38" s="84">
        <v>3111.73</v>
      </c>
      <c r="D38" s="84">
        <v>6651.11</v>
      </c>
      <c r="E38" s="84">
        <v>572.79</v>
      </c>
      <c r="F38" s="84">
        <v>13507.54</v>
      </c>
      <c r="G38" s="84">
        <v>4337.58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3">
        <f t="shared" si="0"/>
        <v>28180.75</v>
      </c>
      <c r="X38" s="31">
        <f>IF(Паспорт!P38&gt;0,Паспорт!P38,X37)</f>
        <v>33.79</v>
      </c>
      <c r="Y38" s="24"/>
      <c r="Z38" s="29"/>
    </row>
    <row r="39" spans="2:26" ht="15.75">
      <c r="B39" s="16">
        <v>26</v>
      </c>
      <c r="C39" s="84">
        <v>2949.72</v>
      </c>
      <c r="D39" s="84">
        <v>5346.49</v>
      </c>
      <c r="E39" s="84">
        <v>519.97</v>
      </c>
      <c r="F39" s="84">
        <v>11923.59</v>
      </c>
      <c r="G39" s="84">
        <v>3883.39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3">
        <f t="shared" si="0"/>
        <v>24623.159999999996</v>
      </c>
      <c r="X39" s="31">
        <f>IF(Паспорт!P39&gt;0,Паспорт!P39,X38)</f>
        <v>33.79</v>
      </c>
      <c r="Y39" s="24"/>
      <c r="Z39" s="29"/>
    </row>
    <row r="40" spans="2:26" ht="15.75">
      <c r="B40" s="16">
        <v>27</v>
      </c>
      <c r="C40" s="84">
        <v>3362.36</v>
      </c>
      <c r="D40" s="84">
        <v>7822.37</v>
      </c>
      <c r="E40" s="84">
        <v>660.81</v>
      </c>
      <c r="F40" s="84">
        <v>16806.72</v>
      </c>
      <c r="G40" s="84">
        <v>4698.03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3">
        <f t="shared" si="0"/>
        <v>33350.29</v>
      </c>
      <c r="X40" s="31">
        <f>IF(Паспорт!P40&gt;0,Паспорт!P40,X39)</f>
        <v>33.79</v>
      </c>
      <c r="Y40" s="24"/>
      <c r="Z40" s="29"/>
    </row>
    <row r="41" spans="2:26" ht="15.75">
      <c r="B41" s="16">
        <v>28</v>
      </c>
      <c r="C41" s="84">
        <v>3399.73</v>
      </c>
      <c r="D41" s="84">
        <v>6023.44</v>
      </c>
      <c r="E41" s="84">
        <v>614.88</v>
      </c>
      <c r="F41" s="84">
        <v>13471.59</v>
      </c>
      <c r="G41" s="84">
        <v>4146.21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3">
        <f t="shared" si="0"/>
        <v>27655.85</v>
      </c>
      <c r="X41" s="31">
        <f>IF(Паспорт!P41&gt;0,Паспорт!P41,X40)</f>
        <v>33.79</v>
      </c>
      <c r="Y41" s="24"/>
      <c r="Z41" s="29"/>
    </row>
    <row r="42" spans="2:26" ht="17.25" customHeight="1">
      <c r="B42" s="16">
        <v>29</v>
      </c>
      <c r="C42" s="84">
        <v>3372</v>
      </c>
      <c r="D42" s="84">
        <v>6440.52</v>
      </c>
      <c r="E42" s="84">
        <v>579.76</v>
      </c>
      <c r="F42" s="84">
        <v>12485.09</v>
      </c>
      <c r="G42" s="84">
        <v>4251.75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3">
        <f t="shared" si="0"/>
        <v>27129.120000000003</v>
      </c>
      <c r="X42" s="31">
        <f>IF(Паспорт!P42&gt;0,Паспорт!P42,X41)</f>
        <v>33.79</v>
      </c>
      <c r="Y42" s="24"/>
      <c r="Z42" s="29"/>
    </row>
    <row r="43" spans="2:26" ht="16.5" customHeight="1">
      <c r="B43" s="16">
        <v>30</v>
      </c>
      <c r="C43" s="84">
        <v>3713.8</v>
      </c>
      <c r="D43" s="84">
        <v>7501.82</v>
      </c>
      <c r="E43" s="84">
        <v>703.75</v>
      </c>
      <c r="F43" s="84">
        <v>14932.53</v>
      </c>
      <c r="G43" s="84">
        <v>5177.6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3">
        <f t="shared" si="0"/>
        <v>32029.5</v>
      </c>
      <c r="X43" s="31">
        <f>IF(Паспорт!P43&gt;0,Паспорт!P43,X42)</f>
        <v>33.79</v>
      </c>
      <c r="Y43" s="24"/>
      <c r="Z43" s="29"/>
    </row>
    <row r="44" spans="2:27" ht="66" customHeight="1">
      <c r="B44" s="16" t="s">
        <v>42</v>
      </c>
      <c r="C44" s="85">
        <f>SUM(C14:C43)</f>
        <v>109031.84000000001</v>
      </c>
      <c r="D44" s="85">
        <f>SUM(D14:D43)</f>
        <v>212595.66999999995</v>
      </c>
      <c r="E44" s="85">
        <f>SUM(E14:E43)</f>
        <v>19600.890000000007</v>
      </c>
      <c r="F44" s="85">
        <f>SUM(F14:F43)</f>
        <v>460487.57000000007</v>
      </c>
      <c r="G44" s="85">
        <f>SUM(G14:G43)</f>
        <v>144297.14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4">
        <f>SUM(W14:W43)</f>
        <v>946013.11</v>
      </c>
      <c r="X44" s="32">
        <f>SUMPRODUCT(X14:X43,W14:W43)/SUM(W14:W43)</f>
        <v>33.756392089111756</v>
      </c>
      <c r="Y44" s="28"/>
      <c r="Z44" s="113" t="s">
        <v>43</v>
      </c>
      <c r="AA44" s="113"/>
    </row>
    <row r="45" spans="2:26" ht="14.25" customHeight="1" hidden="1">
      <c r="B45" s="7">
        <v>31</v>
      </c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5"/>
      <c r="Z45"/>
    </row>
    <row r="46" spans="3:26" ht="12.75"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26"/>
      <c r="Z46"/>
    </row>
    <row r="47" spans="3:4" ht="12.75">
      <c r="C47" s="1"/>
      <c r="D47" s="1"/>
    </row>
    <row r="48" spans="3:29" ht="15">
      <c r="C48" s="10" t="s">
        <v>50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51</v>
      </c>
      <c r="Q48" s="11"/>
      <c r="R48" s="11"/>
      <c r="S48" s="11"/>
      <c r="T48" s="58"/>
      <c r="U48" s="59"/>
      <c r="V48" s="59"/>
      <c r="W48" s="114"/>
      <c r="X48" s="115"/>
      <c r="Y48" s="12"/>
      <c r="Z48"/>
      <c r="AC48" s="6"/>
    </row>
    <row r="49" spans="3:25" ht="12.75">
      <c r="C49" s="1"/>
      <c r="D49" s="1" t="s">
        <v>39</v>
      </c>
      <c r="O49" s="2"/>
      <c r="P49" s="14" t="s">
        <v>29</v>
      </c>
      <c r="Q49" s="14"/>
      <c r="Y49" s="2"/>
    </row>
    <row r="50" spans="3:25" ht="18" customHeight="1">
      <c r="C50" s="10" t="s">
        <v>38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1" t="s">
        <v>63</v>
      </c>
      <c r="Q50" s="11"/>
      <c r="R50" s="11"/>
      <c r="S50" s="11"/>
      <c r="T50" s="11"/>
      <c r="U50" s="11"/>
      <c r="V50" s="11"/>
      <c r="W50" s="59"/>
      <c r="X50" s="11"/>
      <c r="Y50" s="27"/>
    </row>
    <row r="51" spans="3:25" ht="12.75">
      <c r="C51" s="1"/>
      <c r="D51" s="1" t="s">
        <v>40</v>
      </c>
      <c r="O51" s="2"/>
      <c r="P51" s="13" t="s">
        <v>29</v>
      </c>
      <c r="Q51" s="13"/>
      <c r="Y51" s="2"/>
    </row>
  </sheetData>
  <sheetProtection/>
  <mergeCells count="32">
    <mergeCell ref="W48:X48"/>
    <mergeCell ref="P11:P13"/>
    <mergeCell ref="Q11:Q13"/>
    <mergeCell ref="C5:X5"/>
    <mergeCell ref="B6:X6"/>
    <mergeCell ref="B7:X7"/>
    <mergeCell ref="B8:X8"/>
    <mergeCell ref="B10:B13"/>
    <mergeCell ref="I11:I13"/>
    <mergeCell ref="Z44:AA44"/>
    <mergeCell ref="E11:E13"/>
    <mergeCell ref="F11:F13"/>
    <mergeCell ref="G11:G13"/>
    <mergeCell ref="H11:H13"/>
    <mergeCell ref="D11:D13"/>
    <mergeCell ref="V11:V13"/>
    <mergeCell ref="N11:N13"/>
    <mergeCell ref="O11:O13"/>
    <mergeCell ref="C11:C13"/>
    <mergeCell ref="W10:W13"/>
    <mergeCell ref="X10:X13"/>
    <mergeCell ref="C10:V10"/>
    <mergeCell ref="R11:R13"/>
    <mergeCell ref="S11:S13"/>
    <mergeCell ref="Z14:AA21"/>
    <mergeCell ref="C46:X46"/>
    <mergeCell ref="J11:J13"/>
    <mergeCell ref="K11:K13"/>
    <mergeCell ref="L11:L13"/>
    <mergeCell ref="M11:M13"/>
    <mergeCell ref="T11:T13"/>
    <mergeCell ref="U11:U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2016-05-05T08:36:06Z</cp:lastPrinted>
  <dcterms:created xsi:type="dcterms:W3CDTF">2010-01-29T08:37:16Z</dcterms:created>
  <dcterms:modified xsi:type="dcterms:W3CDTF">2016-05-05T13:28:40Z</dcterms:modified>
  <cp:category/>
  <cp:version/>
  <cp:contentType/>
  <cp:contentStatus/>
</cp:coreProperties>
</file>