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<sst xmlns="http://schemas.openxmlformats.org/spreadsheetml/2006/main" count="50" uniqueCount="46">
  <si>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</si>
  <si>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</si>
  <si>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</si>
  <si>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</si>
  <si>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</si>
  <si>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</si>
  <si>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</si>
  <si>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</si>
  <si>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</si>
  <si>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</si>
  <si>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"Ів-Франківськгаз" 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</si>
  <si>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</si>
  <si>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</si>
  <si>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</si>
  <si>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</si>
  <si>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</si>
  <si>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"Ілемня"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</si>
  <si>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>Компонентний склад,  % мол.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</si>
  <si>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</si>
  <si>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</si>
  <si>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</si>
  <si>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</si>
  <si>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</si>
  <si>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</si>
  <si>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</si>
  <si>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</si>
  <si>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</si>
  <si>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</si>
  <si>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</si>
  <si>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</si>
  <si>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</si>
  <si>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</si>
  <si>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</si>
  <si>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</si>
  <si>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</si>
  <si>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</si>
  <si>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>Підрозділу підприємства, якому підпорядкована лабораторія</t>
  </si>
  <si>
    <t>прізвище</t>
  </si>
  <si>
    <t>Лабораторія, де здійснювались аналізи газу</t>
  </si>
  <si>
    <t>з 01.04.2016р. по 30.04.2016р.</t>
  </si>
  <si>
    <t>04.04.</t>
  </si>
  <si>
    <t>11.04.</t>
  </si>
  <si>
    <t>18.04.</t>
  </si>
  <si>
    <r>
      <rPr>
        <b/>
        <sz val="22"/>
        <rFont val="Calibri"/>
        <family val="2"/>
      </rPr>
      <t>&lt;</t>
    </r>
    <r>
      <rPr>
        <b/>
        <sz val="22"/>
        <rFont val="Times New Roman"/>
        <family val="1"/>
      </rPr>
      <t xml:space="preserve"> 0,0002</t>
    </r>
  </si>
  <si>
    <t>25.04.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</si>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</sst>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2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86" fontId="12" fillId="0" borderId="11" xfId="0" applyNumberFormat="1" applyFont="1" applyBorder="1" applyAlignment="1">
      <alignment vertical="center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86" fontId="12" fillId="0" borderId="12" xfId="0" applyNumberFormat="1" applyFont="1" applyBorder="1" applyAlignment="1">
      <alignment horizontal="center" vertical="center" wrapText="1"/>
    </xf>
    <xf numFmtId="186" fontId="12" fillId="0" borderId="13" xfId="0" applyNumberFormat="1" applyFont="1" applyBorder="1" applyAlignment="1">
      <alignment horizontal="center" vertical="center" wrapText="1"/>
    </xf>
    <xf numFmtId="16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5"/>
  <sheetViews>
    <sheetView tabSelected="1" zoomScale="50" zoomScaleNormal="50" zoomScalePageLayoutView="0" workbookViewId="0" topLeftCell="A3">
      <selection activeCell="P36" sqref="P36"/>
    </sheetView>
  </sheetViews>
  <sheetFormatPr defaultColWidth="9.33203125" defaultRowHeight="11.25"/>
  <cols>
    <col min="1" max="1" width="16.66015625" style="0" customWidth="1"/>
    <col min="2" max="2" width="24.83203125" style="0" customWidth="1"/>
    <col min="3" max="3" width="18" style="0" customWidth="1"/>
    <col min="4" max="18" width="16.66015625" style="0" customWidth="1"/>
    <col min="19" max="19" width="22.66015625" style="0" customWidth="1"/>
    <col min="20" max="20" width="20.66015625" style="0" customWidth="1"/>
    <col min="21" max="22" width="16.66015625" style="0" customWidth="1"/>
  </cols>
  <sheetData>
    <row r="1" ht="11.25" hidden="1"/>
    <row r="2" ht="11.25" hidden="1"/>
    <row r="3" spans="2:7" ht="11.25">
      <c r="B3" s="59"/>
      <c r="C3" s="59"/>
      <c r="D3" s="59"/>
      <c r="E3" s="59"/>
      <c r="F3" s="59"/>
      <c r="G3" s="59"/>
    </row>
    <row r="4" spans="2:19" ht="20.25" customHeight="1">
      <c r="B4" s="57" t="s">
        <v>7</v>
      </c>
      <c r="C4" s="57"/>
      <c r="D4" s="57"/>
      <c r="E4" s="16"/>
      <c r="F4" s="16"/>
      <c r="O4" s="56"/>
      <c r="P4" s="56"/>
      <c r="Q4" s="56"/>
      <c r="R4" s="56"/>
      <c r="S4" s="56"/>
    </row>
    <row r="5" spans="2:19" ht="20.25" customHeight="1">
      <c r="B5" s="57" t="s">
        <v>8</v>
      </c>
      <c r="C5" s="57"/>
      <c r="D5" s="57"/>
      <c r="E5" s="17"/>
      <c r="F5" s="17"/>
      <c r="O5" s="56"/>
      <c r="P5" s="56"/>
      <c r="Q5" s="56"/>
      <c r="R5" s="56"/>
      <c r="S5" s="56"/>
    </row>
    <row r="6" spans="2:19" ht="21" customHeight="1">
      <c r="B6" s="57" t="s">
        <v>6</v>
      </c>
      <c r="C6" s="57"/>
      <c r="D6" s="57"/>
      <c r="E6" s="16"/>
      <c r="F6" s="16"/>
      <c r="O6" s="56"/>
      <c r="P6" s="56"/>
      <c r="Q6" s="56"/>
      <c r="R6" s="56"/>
      <c r="S6" s="56"/>
    </row>
    <row r="7" ht="2.25" customHeight="1" hidden="1"/>
    <row r="8" ht="20.25" customHeight="1">
      <c r="B8" s="18" t="s">
        <v>20</v>
      </c>
    </row>
    <row r="9" ht="20.25" customHeight="1">
      <c r="B9" s="18" t="s">
        <v>21</v>
      </c>
    </row>
    <row r="10" ht="20.25" customHeight="1">
      <c r="B10" s="18"/>
    </row>
    <row r="11" ht="20.25" customHeight="1">
      <c r="B11" s="18"/>
    </row>
    <row r="12" spans="2:21" ht="36.75" customHeight="1">
      <c r="B12" s="61" t="s">
        <v>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2:21" ht="32.25" customHeight="1">
      <c r="B13" s="58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2:21" ht="32.25" customHeight="1">
      <c r="B14" s="58" t="s">
        <v>16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2:21" ht="35.25" customHeight="1">
      <c r="B15" s="58" t="s">
        <v>39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2:17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33" s="1" customFormat="1" ht="101.25" customHeight="1">
      <c r="B17" s="60" t="s">
        <v>0</v>
      </c>
      <c r="C17" s="55" t="s">
        <v>17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 t="s">
        <v>22</v>
      </c>
      <c r="P17" s="55"/>
      <c r="Q17" s="55"/>
      <c r="R17" s="54" t="s">
        <v>23</v>
      </c>
      <c r="S17" s="54" t="s">
        <v>2</v>
      </c>
      <c r="T17" s="54" t="s">
        <v>4</v>
      </c>
      <c r="U17" s="54" t="s">
        <v>3</v>
      </c>
      <c r="V17" s="51" t="s">
        <v>45</v>
      </c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2:33" s="1" customFormat="1" ht="105" customHeight="1">
      <c r="B18" s="60"/>
      <c r="C18" s="54" t="s">
        <v>24</v>
      </c>
      <c r="D18" s="54" t="s">
        <v>25</v>
      </c>
      <c r="E18" s="54" t="s">
        <v>26</v>
      </c>
      <c r="F18" s="54" t="s">
        <v>27</v>
      </c>
      <c r="G18" s="54" t="s">
        <v>28</v>
      </c>
      <c r="H18" s="54" t="s">
        <v>29</v>
      </c>
      <c r="I18" s="54" t="s">
        <v>30</v>
      </c>
      <c r="J18" s="54" t="s">
        <v>31</v>
      </c>
      <c r="K18" s="54" t="s">
        <v>32</v>
      </c>
      <c r="L18" s="54" t="s">
        <v>33</v>
      </c>
      <c r="M18" s="54" t="s">
        <v>34</v>
      </c>
      <c r="N18" s="54" t="s">
        <v>35</v>
      </c>
      <c r="O18" s="54" t="s">
        <v>1</v>
      </c>
      <c r="P18" s="54" t="s">
        <v>18</v>
      </c>
      <c r="Q18" s="54" t="s">
        <v>19</v>
      </c>
      <c r="R18" s="54"/>
      <c r="S18" s="54"/>
      <c r="T18" s="54"/>
      <c r="U18" s="54"/>
      <c r="V18" s="52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2:33" s="1" customFormat="1" ht="39" customHeight="1">
      <c r="B19" s="60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2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3" s="1" customFormat="1" ht="69.75" customHeight="1">
      <c r="B20" s="60"/>
      <c r="C20" s="51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23" s="4" customFormat="1" ht="48.75" customHeight="1">
      <c r="B21" s="41" t="s">
        <v>40</v>
      </c>
      <c r="C21" s="33">
        <f>100-(SUM(D21:N21))</f>
        <v>95.666</v>
      </c>
      <c r="D21" s="39">
        <v>2.452</v>
      </c>
      <c r="E21" s="33">
        <v>0.767</v>
      </c>
      <c r="F21" s="33">
        <v>0.124</v>
      </c>
      <c r="G21" s="33">
        <v>0.12</v>
      </c>
      <c r="H21" s="33">
        <v>0.004</v>
      </c>
      <c r="I21" s="33">
        <v>0.022</v>
      </c>
      <c r="J21" s="33">
        <v>0.015</v>
      </c>
      <c r="K21" s="33">
        <v>0.009</v>
      </c>
      <c r="L21" s="33">
        <v>0.003</v>
      </c>
      <c r="M21" s="33">
        <v>0.645</v>
      </c>
      <c r="N21" s="33">
        <v>0.173</v>
      </c>
      <c r="O21" s="29">
        <v>0.7024</v>
      </c>
      <c r="P21" s="30">
        <v>34.44</v>
      </c>
      <c r="Q21" s="30">
        <v>50</v>
      </c>
      <c r="R21" s="34">
        <v>-19.2</v>
      </c>
      <c r="S21" s="29"/>
      <c r="T21" s="29"/>
      <c r="U21" s="29"/>
      <c r="V21" s="42"/>
      <c r="W21" s="6"/>
    </row>
    <row r="22" spans="2:23" s="8" customFormat="1" ht="47.25" customHeight="1">
      <c r="B22" s="40" t="s">
        <v>41</v>
      </c>
      <c r="C22" s="33">
        <f>100-(SUM(D22:N22))</f>
        <v>95.314</v>
      </c>
      <c r="D22" s="39">
        <v>2.684</v>
      </c>
      <c r="E22" s="33">
        <v>0.84</v>
      </c>
      <c r="F22" s="33">
        <v>0.132</v>
      </c>
      <c r="G22" s="33">
        <v>0.127</v>
      </c>
      <c r="H22" s="33">
        <v>0.003</v>
      </c>
      <c r="I22" s="33">
        <v>0.024</v>
      </c>
      <c r="J22" s="33">
        <v>0.017</v>
      </c>
      <c r="K22" s="33">
        <v>0.008</v>
      </c>
      <c r="L22" s="33">
        <v>0.003</v>
      </c>
      <c r="M22" s="33">
        <v>0.64</v>
      </c>
      <c r="N22" s="33">
        <v>0.208</v>
      </c>
      <c r="O22" s="29">
        <v>0.7053</v>
      </c>
      <c r="P22" s="30">
        <v>34.54</v>
      </c>
      <c r="Q22" s="30">
        <v>50.04</v>
      </c>
      <c r="R22" s="34">
        <v>-18.4</v>
      </c>
      <c r="S22" s="29"/>
      <c r="T22" s="29"/>
      <c r="U22" s="29"/>
      <c r="V22" s="43"/>
      <c r="W22" s="7"/>
    </row>
    <row r="23" spans="2:23" s="4" customFormat="1" ht="48.75" customHeight="1">
      <c r="B23" s="41" t="s">
        <v>42</v>
      </c>
      <c r="C23" s="33">
        <f>100-(SUM(D23:N23))</f>
        <v>95.344</v>
      </c>
      <c r="D23" s="39">
        <v>2.679</v>
      </c>
      <c r="E23" s="33">
        <v>0.852</v>
      </c>
      <c r="F23" s="33">
        <v>0.137</v>
      </c>
      <c r="G23" s="33">
        <v>0.132</v>
      </c>
      <c r="H23" s="33">
        <v>0.002</v>
      </c>
      <c r="I23" s="33">
        <v>0.025</v>
      </c>
      <c r="J23" s="33">
        <v>0.018</v>
      </c>
      <c r="K23" s="33">
        <v>0.01</v>
      </c>
      <c r="L23" s="33">
        <v>0.003</v>
      </c>
      <c r="M23" s="33">
        <v>0.601</v>
      </c>
      <c r="N23" s="33">
        <v>0.197</v>
      </c>
      <c r="O23" s="29">
        <v>0.7053</v>
      </c>
      <c r="P23" s="30">
        <v>34.57</v>
      </c>
      <c r="Q23" s="30">
        <v>50.09</v>
      </c>
      <c r="R23" s="34">
        <v>-18.4</v>
      </c>
      <c r="S23" s="29" t="s">
        <v>43</v>
      </c>
      <c r="T23" s="29" t="s">
        <v>43</v>
      </c>
      <c r="U23" s="29"/>
      <c r="V23" s="42"/>
      <c r="W23" s="6"/>
    </row>
    <row r="24" spans="2:23" s="4" customFormat="1" ht="48.75" customHeight="1">
      <c r="B24" s="41" t="s">
        <v>44</v>
      </c>
      <c r="C24" s="33">
        <f>100-(SUM(D24:N24))</f>
        <v>94.811</v>
      </c>
      <c r="D24" s="39">
        <v>2.996</v>
      </c>
      <c r="E24" s="33">
        <v>0.958</v>
      </c>
      <c r="F24" s="33">
        <v>0.153</v>
      </c>
      <c r="G24" s="33">
        <v>0.148</v>
      </c>
      <c r="H24" s="33">
        <v>0.002</v>
      </c>
      <c r="I24" s="33">
        <v>0.027</v>
      </c>
      <c r="J24" s="33">
        <v>0.019</v>
      </c>
      <c r="K24" s="33">
        <v>0.011</v>
      </c>
      <c r="L24" s="33">
        <v>0.003</v>
      </c>
      <c r="M24" s="33">
        <v>0.629</v>
      </c>
      <c r="N24" s="33">
        <v>0.243</v>
      </c>
      <c r="O24" s="29">
        <v>0.7098</v>
      </c>
      <c r="P24" s="30">
        <v>34.72</v>
      </c>
      <c r="Q24" s="30">
        <v>50.13</v>
      </c>
      <c r="R24" s="34">
        <v>-20</v>
      </c>
      <c r="S24" s="29"/>
      <c r="T24" s="29"/>
      <c r="U24" s="29">
        <v>0</v>
      </c>
      <c r="V24" s="42"/>
      <c r="W24" s="6"/>
    </row>
    <row r="25" spans="2:23" s="5" customFormat="1" ht="90" customHeight="1">
      <c r="B25" s="31" t="s">
        <v>5</v>
      </c>
      <c r="C25" s="32">
        <f>100-SUM(D25:N25)</f>
        <v>95.282</v>
      </c>
      <c r="D25" s="33">
        <f aca="true" t="shared" si="0" ref="D25:N25">ROUND(AVERAGE(D21:D24),3)</f>
        <v>2.703</v>
      </c>
      <c r="E25" s="33">
        <f t="shared" si="0"/>
        <v>0.854</v>
      </c>
      <c r="F25" s="33">
        <f t="shared" si="0"/>
        <v>0.137</v>
      </c>
      <c r="G25" s="33">
        <f t="shared" si="0"/>
        <v>0.132</v>
      </c>
      <c r="H25" s="33">
        <f t="shared" si="0"/>
        <v>0.003</v>
      </c>
      <c r="I25" s="33">
        <f t="shared" si="0"/>
        <v>0.025</v>
      </c>
      <c r="J25" s="33">
        <f t="shared" si="0"/>
        <v>0.017</v>
      </c>
      <c r="K25" s="33">
        <f t="shared" si="0"/>
        <v>0.01</v>
      </c>
      <c r="L25" s="38">
        <f t="shared" si="0"/>
        <v>0.003</v>
      </c>
      <c r="M25" s="33">
        <f t="shared" si="0"/>
        <v>0.629</v>
      </c>
      <c r="N25" s="39">
        <f t="shared" si="0"/>
        <v>0.205</v>
      </c>
      <c r="O25" s="29">
        <f>AVERAGE(O21:O24)</f>
        <v>0.7057000000000001</v>
      </c>
      <c r="P25" s="30">
        <f>ROUND(AVERAGE(P21:P24),3)</f>
        <v>34.568</v>
      </c>
      <c r="Q25" s="30">
        <f>AVERAGE(Q21:Q24)</f>
        <v>50.065</v>
      </c>
      <c r="R25" s="34">
        <f>ROUND(AVERAGE(R21:R24),3)</f>
        <v>-19</v>
      </c>
      <c r="S25" s="29" t="s">
        <v>43</v>
      </c>
      <c r="T25" s="29" t="s">
        <v>43</v>
      </c>
      <c r="U25" s="29">
        <f>AVERAGE(U21:U24)</f>
        <v>0</v>
      </c>
      <c r="V25" s="33">
        <v>42.35</v>
      </c>
      <c r="W25" s="11"/>
    </row>
    <row r="26" spans="2:23" s="5" customFormat="1" ht="90" customHeight="1">
      <c r="B26" s="20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8"/>
      <c r="Q26" s="28"/>
      <c r="R26" s="28"/>
      <c r="S26" s="23"/>
      <c r="T26" s="23"/>
      <c r="U26" s="23"/>
      <c r="V26" s="10"/>
      <c r="W26" s="11"/>
    </row>
    <row r="27" spans="2:141" s="5" customFormat="1" ht="27" customHeight="1">
      <c r="B27" s="14"/>
      <c r="C27" s="25" t="s">
        <v>11</v>
      </c>
      <c r="D27" s="25"/>
      <c r="E27" s="25"/>
      <c r="F27" s="25"/>
      <c r="G27" s="25"/>
      <c r="H27" s="24"/>
      <c r="I27" s="27"/>
      <c r="J27" s="15"/>
      <c r="K27" s="50" t="s">
        <v>13</v>
      </c>
      <c r="L27" s="50"/>
      <c r="M27" s="27"/>
      <c r="N27" s="44"/>
      <c r="O27" s="26"/>
      <c r="Q27" s="49">
        <v>42494</v>
      </c>
      <c r="R27" s="50"/>
      <c r="S27" s="50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</row>
    <row r="28" spans="2:141" s="5" customFormat="1" ht="22.5" customHeight="1">
      <c r="B28" s="14"/>
      <c r="C28" s="35" t="s">
        <v>36</v>
      </c>
      <c r="D28" s="36"/>
      <c r="E28" s="36"/>
      <c r="F28" s="36"/>
      <c r="G28" s="36"/>
      <c r="H28" s="4"/>
      <c r="I28" s="4"/>
      <c r="J28" s="4"/>
      <c r="K28" s="47" t="s">
        <v>37</v>
      </c>
      <c r="L28" s="47"/>
      <c r="M28" s="27"/>
      <c r="N28" s="48"/>
      <c r="O28" s="48"/>
      <c r="Q28" s="48"/>
      <c r="R28" s="4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</row>
    <row r="29" spans="2:141" s="5" customFormat="1" ht="52.5" customHeight="1">
      <c r="B29" s="46"/>
      <c r="C29" s="46"/>
      <c r="D29" s="46"/>
      <c r="E29" s="46"/>
      <c r="F29" s="19"/>
      <c r="G29" s="14"/>
      <c r="H29" s="15"/>
      <c r="I29" s="15"/>
      <c r="J29" s="15"/>
      <c r="K29" s="15"/>
      <c r="L29" s="15"/>
      <c r="M29" s="15"/>
      <c r="N29" s="27"/>
      <c r="O29" s="27"/>
      <c r="P29" s="15"/>
      <c r="Q29" s="26"/>
      <c r="R29" s="2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</row>
    <row r="30" spans="1:127" s="1" customFormat="1" ht="27.75">
      <c r="A30" s="5"/>
      <c r="B30" s="14" t="s">
        <v>12</v>
      </c>
      <c r="C30" s="25" t="s">
        <v>14</v>
      </c>
      <c r="D30" s="25"/>
      <c r="E30" s="25"/>
      <c r="F30" s="25"/>
      <c r="G30" s="25"/>
      <c r="H30" s="24"/>
      <c r="I30" s="27"/>
      <c r="J30" s="15"/>
      <c r="K30" s="25" t="s">
        <v>15</v>
      </c>
      <c r="L30" s="25"/>
      <c r="M30" s="27"/>
      <c r="N30" s="45"/>
      <c r="O30" s="27"/>
      <c r="Q30" s="49">
        <v>42494</v>
      </c>
      <c r="R30" s="50"/>
      <c r="S30" s="50"/>
      <c r="T30" s="15"/>
      <c r="U30" s="1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s="1" customFormat="1" ht="21.75" customHeight="1">
      <c r="A31" s="5"/>
      <c r="B31" s="37"/>
      <c r="C31" s="35" t="s">
        <v>38</v>
      </c>
      <c r="D31" s="35"/>
      <c r="E31" s="35"/>
      <c r="F31" s="35"/>
      <c r="G31" s="35"/>
      <c r="H31" s="35"/>
      <c r="I31" s="35"/>
      <c r="J31" s="15"/>
      <c r="K31" s="47" t="s">
        <v>37</v>
      </c>
      <c r="L31" s="47"/>
      <c r="M31" s="15"/>
      <c r="N31" s="48"/>
      <c r="O31" s="48"/>
      <c r="P31" s="15"/>
      <c r="Q31" s="48"/>
      <c r="R31" s="48"/>
      <c r="S31" s="15"/>
      <c r="T31" s="15"/>
      <c r="U31" s="1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6" s="5" customFormat="1" ht="27.7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9"/>
      <c r="T32" s="15"/>
      <c r="U32" s="15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</row>
    <row r="33" spans="2:121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2:121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44">
    <mergeCell ref="B3:G3"/>
    <mergeCell ref="C18:C20"/>
    <mergeCell ref="D18:D20"/>
    <mergeCell ref="B17:B20"/>
    <mergeCell ref="B4:D4"/>
    <mergeCell ref="B12:U12"/>
    <mergeCell ref="B13:U13"/>
    <mergeCell ref="B14:U14"/>
    <mergeCell ref="O4:S4"/>
    <mergeCell ref="O5:S5"/>
    <mergeCell ref="B5:D5"/>
    <mergeCell ref="B6:D6"/>
    <mergeCell ref="E18:E20"/>
    <mergeCell ref="G18:G20"/>
    <mergeCell ref="F18:F20"/>
    <mergeCell ref="H18:H20"/>
    <mergeCell ref="B15:U15"/>
    <mergeCell ref="R17:R20"/>
    <mergeCell ref="S17:S20"/>
    <mergeCell ref="T17:T20"/>
    <mergeCell ref="O6:S6"/>
    <mergeCell ref="U17:U20"/>
    <mergeCell ref="Q30:S30"/>
    <mergeCell ref="K27:L27"/>
    <mergeCell ref="K28:L28"/>
    <mergeCell ref="Q28:R28"/>
    <mergeCell ref="K18:K20"/>
    <mergeCell ref="O17:Q17"/>
    <mergeCell ref="V17:V20"/>
    <mergeCell ref="M18:M20"/>
    <mergeCell ref="N18:N20"/>
    <mergeCell ref="O18:O20"/>
    <mergeCell ref="P18:P20"/>
    <mergeCell ref="Q18:Q20"/>
    <mergeCell ref="C17:N17"/>
    <mergeCell ref="L18:L20"/>
    <mergeCell ref="J18:J20"/>
    <mergeCell ref="I18:I20"/>
    <mergeCell ref="B29:E29"/>
    <mergeCell ref="K31:L31"/>
    <mergeCell ref="Q31:R31"/>
    <mergeCell ref="N28:O28"/>
    <mergeCell ref="N31:O31"/>
    <mergeCell ref="Q27:S27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Шишола Виталия Иосиповна</dc:creator>
  <cp:keywords/>
  <dc:description/>
  <cp:lastModifiedBy>Романык Ирина Евгеньевна</cp:lastModifiedBy>
  <cp:lastPrinted>2016-05-10T07:41:35Z</cp:lastPrinted>
  <dcterms:created xsi:type="dcterms:W3CDTF">2016-05-12T07:44:36Z</dcterms:created>
  <dcterms:modified xsi:type="dcterms:W3CDTF">2016-05-12T07:44:36Z</dcterms:modified>
  <cp:category/>
  <cp:version/>
  <cp:contentType/>
  <cp:contentStatus/>
</cp:coreProperties>
</file>