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<sst xmlns="http://schemas.openxmlformats.org/spreadsheetml/2006/main" count="104" uniqueCount="88">
  <si>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</si>
  <si>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</si>
  <si>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</si>
  <si>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</si>
  <si>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</si>
  <si>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</si>
  <si>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</si>
  <si>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</si>
  <si>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</si>
  <si>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</si>
  <si>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</si>
  <si>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</si>
  <si>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</si>
  <si>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</si>
  <si>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</si>
  <si>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</si>
  <si>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</si>
  <si>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</si>
  <si>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</si>
  <si>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</si>
  <si>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</si>
  <si>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</si>
  <si>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</si>
  <si>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</si>
  <si>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</si>
  <si>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</si>
  <si>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</si>
  <si>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</si>
  <si>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</si>
  <si>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</si>
  <si>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</si>
  <si>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</si>
  <si>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</si>
  <si>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</si>
  <si>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</si>
  <si>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</si>
  <si>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</si>
  <si>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</si>
  <si>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</si>
  <si>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</si>
  <si>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</si>
  <si>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</si>
  <si>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</si>
  <si>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</si>
  <si>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</si>
  <si>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</si>
  <si>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</si>
  <si>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</si>
  <si>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</si>
  <si>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</si>
  <si>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</si>
  <si>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</si>
  <si>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</si>
  <si>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</si>
  <si>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</si>
  <si>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</si>
  <si>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</si>
  <si>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</si>
  <si>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</si>
  <si>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</si>
  <si>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</si>
  <si>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</si>
  <si>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</si>
  <si>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</si>
  <si>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</si>
  <si>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 xml:space="preserve">          переданого Краматорським ЛВУМГ  та прийнятого  ПАТ"Донецькоблгаз"    по ГРС м.Дружківка</t>
  </si>
  <si>
    <r>
      <t xml:space="preserve">                              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</si>
  <si>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t>Данные по объекту Drugkovka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</si>
  <si>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</si>
  <si>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</si>
  <si>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</si>
  <si>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</si>
  <si>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</si>
  <si>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</si>
  <si>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</si>
  <si>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</si>
  <si>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</si>
  <si>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>176,410*</t>
  </si>
  <si>
    <t>3,00*</t>
  </si>
  <si>
    <t>8,54*</t>
  </si>
  <si>
    <t>0,7192*</t>
  </si>
  <si>
    <t xml:space="preserve"> B</t>
  </si>
  <si>
    <t>Итого</t>
  </si>
  <si>
    <t>2619955,01*</t>
  </si>
  <si>
    <t>336,505*</t>
  </si>
  <si>
    <t>2,99*</t>
  </si>
  <si>
    <t>5,27*</t>
  </si>
  <si>
    <t>0,7255*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</si>
</sst>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76" fillId="0" borderId="10" xfId="0" applyNumberFormat="1" applyFont="1" applyBorder="1" applyAlignment="1">
      <alignment horizontal="center"/>
    </xf>
    <xf numFmtId="171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69" fontId="76" fillId="0" borderId="10" xfId="0" applyNumberFormat="1" applyFont="1" applyBorder="1" applyAlignment="1">
      <alignment horizontal="center" wrapText="1"/>
    </xf>
    <xf numFmtId="171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0">
      <selection activeCell="P17" sqref="P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6" t="s">
        <v>30</v>
      </c>
      <c r="C1" s="56"/>
      <c r="D1" s="56"/>
      <c r="E1" s="56"/>
      <c r="F1" s="56"/>
      <c r="G1" s="56"/>
      <c r="H1" s="56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6" t="s">
        <v>47</v>
      </c>
      <c r="C2" s="56"/>
      <c r="D2" s="56"/>
      <c r="E2" s="56"/>
      <c r="F2" s="56"/>
      <c r="G2" s="56"/>
      <c r="H2" s="56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7" t="s">
        <v>48</v>
      </c>
      <c r="C3" s="56"/>
      <c r="D3" s="56"/>
      <c r="E3" s="56"/>
      <c r="F3" s="56"/>
      <c r="G3" s="56"/>
      <c r="H3" s="56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56" t="s">
        <v>32</v>
      </c>
      <c r="C4" s="56"/>
      <c r="D4" s="56"/>
      <c r="E4" s="56"/>
      <c r="F4" s="56"/>
      <c r="G4" s="56"/>
      <c r="H4" s="56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56" t="s">
        <v>49</v>
      </c>
      <c r="C5" s="56"/>
      <c r="D5" s="56"/>
      <c r="E5" s="56"/>
      <c r="F5" s="56"/>
      <c r="G5" s="56"/>
      <c r="H5" s="56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0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7" ht="18" customHeight="1">
      <c r="B7" s="107" t="s">
        <v>55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8"/>
      <c r="AA7" s="58"/>
    </row>
    <row r="8" spans="2:27" ht="18" customHeight="1">
      <c r="B8" s="99" t="s">
        <v>56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8"/>
      <c r="AA8" s="58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96" t="s">
        <v>17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 t="s">
        <v>6</v>
      </c>
      <c r="P10" s="97"/>
      <c r="Q10" s="97"/>
      <c r="R10" s="97"/>
      <c r="S10" s="97"/>
      <c r="T10" s="97"/>
      <c r="U10" s="104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1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5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105"/>
      <c r="V12" s="92"/>
      <c r="W12" s="92"/>
      <c r="X12" s="92"/>
      <c r="Y12" s="92"/>
      <c r="Z12" s="3"/>
      <c r="AB12" s="6"/>
      <c r="AC12"/>
    </row>
    <row r="13" spans="2:29" ht="30" customHeight="1">
      <c r="B13" s="108"/>
      <c r="C13" s="101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106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67">
        <v>0.7208</v>
      </c>
      <c r="P14" s="48"/>
      <c r="Q14" s="49"/>
      <c r="R14" s="48"/>
      <c r="S14" s="49"/>
      <c r="T14" s="48"/>
      <c r="U14" s="50"/>
      <c r="V14" s="50"/>
      <c r="W14" s="47"/>
      <c r="X14" s="47"/>
      <c r="Y14" s="18"/>
      <c r="AA14" s="4">
        <f aca="true" t="shared" si="0" ref="AA14:AA43">SUM(C14:N14)</f>
        <v>0</v>
      </c>
      <c r="AB14" s="33" t="str">
        <f>IF(AA14=100,"ОК"," ")</f>
        <v> </v>
      </c>
      <c r="AC14"/>
    </row>
    <row r="15" spans="2:29" ht="12.75">
      <c r="B15" s="17">
        <v>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7">
        <v>0.7202</v>
      </c>
      <c r="P15" s="48"/>
      <c r="Q15" s="49"/>
      <c r="R15" s="48"/>
      <c r="S15" s="49"/>
      <c r="T15" s="48"/>
      <c r="U15" s="50"/>
      <c r="V15" s="50"/>
      <c r="W15" s="47"/>
      <c r="X15" s="47"/>
      <c r="Y15" s="18"/>
      <c r="AA15" s="4">
        <f t="shared" si="0"/>
        <v>0</v>
      </c>
      <c r="AB15" s="33" t="str">
        <f>IF(AA15=100,"ОК"," ")</f>
        <v> </v>
      </c>
      <c r="AC15"/>
    </row>
    <row r="16" spans="2:29" ht="12.75">
      <c r="B16" s="17">
        <v>3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67">
        <v>0.7177</v>
      </c>
      <c r="P16" s="48"/>
      <c r="Q16" s="49"/>
      <c r="R16" s="48"/>
      <c r="S16" s="49"/>
      <c r="T16" s="48"/>
      <c r="U16" s="50"/>
      <c r="V16" s="50"/>
      <c r="W16" s="47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9" ht="12.75" customHeight="1">
      <c r="B17" s="59">
        <v>4</v>
      </c>
      <c r="C17" s="60">
        <v>92.1318</v>
      </c>
      <c r="D17" s="60">
        <v>3.0626</v>
      </c>
      <c r="E17" s="60">
        <v>0.5522</v>
      </c>
      <c r="F17" s="60">
        <v>0.057</v>
      </c>
      <c r="G17" s="60">
        <v>0.0857</v>
      </c>
      <c r="H17" s="60">
        <v>0.0017</v>
      </c>
      <c r="I17" s="60">
        <v>0.0118</v>
      </c>
      <c r="J17" s="60">
        <v>0.0092</v>
      </c>
      <c r="K17" s="60">
        <v>0.0058</v>
      </c>
      <c r="L17" s="60">
        <v>0.0104</v>
      </c>
      <c r="M17" s="60">
        <v>4.013</v>
      </c>
      <c r="N17" s="60">
        <v>0.0588</v>
      </c>
      <c r="O17" s="60">
        <v>0.7175</v>
      </c>
      <c r="P17" s="61">
        <v>33.29</v>
      </c>
      <c r="Q17" s="62">
        <v>7952</v>
      </c>
      <c r="R17" s="61">
        <v>36.9</v>
      </c>
      <c r="S17" s="63">
        <v>8812</v>
      </c>
      <c r="T17" s="61">
        <v>47.83</v>
      </c>
      <c r="U17" s="61"/>
      <c r="V17" s="63"/>
      <c r="W17" s="64"/>
      <c r="X17" s="65"/>
      <c r="Y17" s="66"/>
      <c r="AA17" s="4">
        <f>SUM(C17:N17)</f>
        <v>100.00000000000001</v>
      </c>
      <c r="AB17" s="33" t="str">
        <f>IF(AA17=100,"ОК"," ")</f>
        <v>ОК</v>
      </c>
      <c r="AC17"/>
    </row>
    <row r="18" spans="2:29" ht="12.75">
      <c r="B18" s="17">
        <v>5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68">
        <v>0.7179</v>
      </c>
      <c r="P18" s="48"/>
      <c r="Q18" s="49"/>
      <c r="R18" s="48"/>
      <c r="S18" s="49"/>
      <c r="T18" s="48"/>
      <c r="U18" s="50"/>
      <c r="V18" s="50"/>
      <c r="W18" s="47"/>
      <c r="X18" s="47"/>
      <c r="Y18" s="18"/>
      <c r="AA18" s="4">
        <f t="shared" si="0"/>
        <v>0</v>
      </c>
      <c r="AB18" s="33" t="str">
        <f aca="true" t="shared" si="1" ref="AB18:AB43">IF(AA18=100,"ОК"," ")</f>
        <v> </v>
      </c>
      <c r="AC18"/>
    </row>
    <row r="19" spans="2:29" ht="12.75">
      <c r="B19" s="17">
        <v>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68">
        <v>0.7176</v>
      </c>
      <c r="P19" s="48"/>
      <c r="Q19" s="49"/>
      <c r="R19" s="48"/>
      <c r="S19" s="49"/>
      <c r="T19" s="48"/>
      <c r="U19" s="50"/>
      <c r="V19" s="50"/>
      <c r="W19" s="47"/>
      <c r="X19" s="47"/>
      <c r="Y19" s="18"/>
      <c r="AA19" s="4">
        <f t="shared" si="0"/>
        <v>0</v>
      </c>
      <c r="AB19" s="33" t="str">
        <f t="shared" si="1"/>
        <v> </v>
      </c>
      <c r="AC19"/>
    </row>
    <row r="20" spans="2:29" ht="12.75">
      <c r="B20" s="17">
        <v>7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68">
        <v>0.718</v>
      </c>
      <c r="P20" s="48"/>
      <c r="Q20" s="49"/>
      <c r="R20" s="48"/>
      <c r="S20" s="49"/>
      <c r="T20" s="48"/>
      <c r="U20" s="50"/>
      <c r="V20" s="50"/>
      <c r="W20" s="47"/>
      <c r="X20" s="47"/>
      <c r="Y20" s="18"/>
      <c r="AA20" s="4">
        <f t="shared" si="0"/>
        <v>0</v>
      </c>
      <c r="AB20" s="33" t="str">
        <f t="shared" si="1"/>
        <v> </v>
      </c>
      <c r="AC20"/>
    </row>
    <row r="21" spans="2:29" ht="12.75">
      <c r="B21" s="17">
        <v>8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8">
        <v>0.7178</v>
      </c>
      <c r="P21" s="48"/>
      <c r="Q21" s="49"/>
      <c r="R21" s="48"/>
      <c r="S21" s="49"/>
      <c r="T21" s="48"/>
      <c r="U21" s="50"/>
      <c r="V21" s="50"/>
      <c r="W21" s="47"/>
      <c r="X21" s="47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68">
        <v>0.7163</v>
      </c>
      <c r="P22" s="48"/>
      <c r="Q22" s="49"/>
      <c r="R22" s="48"/>
      <c r="S22" s="49"/>
      <c r="T22" s="48"/>
      <c r="U22" s="50"/>
      <c r="V22" s="50"/>
      <c r="W22" s="51"/>
      <c r="X22" s="51"/>
      <c r="Y22" s="51"/>
      <c r="AA22" s="4">
        <f t="shared" si="0"/>
        <v>0</v>
      </c>
      <c r="AB22" s="33" t="str">
        <f t="shared" si="1"/>
        <v> </v>
      </c>
      <c r="AC22"/>
    </row>
    <row r="23" spans="2:29" ht="12.75">
      <c r="B23" s="17">
        <v>10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68">
        <v>0.7191</v>
      </c>
      <c r="P23" s="48"/>
      <c r="Q23" s="49"/>
      <c r="R23" s="48"/>
      <c r="S23" s="49"/>
      <c r="T23" s="48"/>
      <c r="U23" s="50"/>
      <c r="V23" s="50"/>
      <c r="W23" s="47"/>
      <c r="X23" s="47"/>
      <c r="Y23" s="18"/>
      <c r="AA23" s="4">
        <f t="shared" si="0"/>
        <v>0</v>
      </c>
      <c r="AB23" s="33" t="str">
        <f t="shared" si="1"/>
        <v> </v>
      </c>
      <c r="AC23"/>
    </row>
    <row r="24" spans="2:29" ht="12.75">
      <c r="B24" s="17">
        <v>11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8">
        <v>0.7191</v>
      </c>
      <c r="P24" s="48"/>
      <c r="Q24" s="49"/>
      <c r="R24" s="48"/>
      <c r="S24" s="49"/>
      <c r="T24" s="48"/>
      <c r="U24" s="50"/>
      <c r="V24" s="50"/>
      <c r="W24" s="47"/>
      <c r="X24" s="47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59">
        <v>12</v>
      </c>
      <c r="C25" s="60">
        <v>92.1548</v>
      </c>
      <c r="D25" s="60">
        <v>3.3177</v>
      </c>
      <c r="E25" s="60">
        <v>0.5856</v>
      </c>
      <c r="F25" s="60">
        <v>0.0479</v>
      </c>
      <c r="G25" s="60">
        <v>0.0722</v>
      </c>
      <c r="H25" s="60">
        <v>0.0031</v>
      </c>
      <c r="I25" s="60">
        <v>0.0128</v>
      </c>
      <c r="J25" s="60">
        <v>0.013</v>
      </c>
      <c r="K25" s="60">
        <v>0.0061</v>
      </c>
      <c r="L25" s="60">
        <v>0.0102</v>
      </c>
      <c r="M25" s="60">
        <v>3.6812</v>
      </c>
      <c r="N25" s="60">
        <v>0.0954</v>
      </c>
      <c r="O25" s="60">
        <v>0.7192</v>
      </c>
      <c r="P25" s="61">
        <v>33.46</v>
      </c>
      <c r="Q25" s="62">
        <v>7993</v>
      </c>
      <c r="R25" s="61">
        <v>37.08</v>
      </c>
      <c r="S25" s="62">
        <v>8857</v>
      </c>
      <c r="T25" s="61">
        <v>48.06</v>
      </c>
      <c r="U25" s="61"/>
      <c r="V25" s="50"/>
      <c r="W25" s="47"/>
      <c r="X25" s="47"/>
      <c r="Y25" s="18"/>
      <c r="AA25" s="4">
        <f t="shared" si="0"/>
        <v>100</v>
      </c>
      <c r="AB25" s="33" t="str">
        <f t="shared" si="1"/>
        <v>ОК</v>
      </c>
      <c r="AC25"/>
    </row>
    <row r="26" spans="2:29" ht="12.75">
      <c r="B26" s="17">
        <v>13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8">
        <v>0.7186</v>
      </c>
      <c r="P26" s="48"/>
      <c r="Q26" s="49"/>
      <c r="R26" s="48"/>
      <c r="S26" s="49"/>
      <c r="T26" s="48"/>
      <c r="U26" s="50"/>
      <c r="V26" s="50"/>
      <c r="W26" s="47"/>
      <c r="X26" s="47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9">
        <v>14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>
        <v>0.7259</v>
      </c>
      <c r="P27" s="61"/>
      <c r="Q27" s="62"/>
      <c r="R27" s="61"/>
      <c r="S27" s="62"/>
      <c r="T27" s="61"/>
      <c r="U27" s="63"/>
      <c r="V27" s="63"/>
      <c r="W27" s="64"/>
      <c r="X27" s="65"/>
      <c r="Y27" s="66"/>
      <c r="AA27" s="4">
        <f>SUM(C27:N27)</f>
        <v>0</v>
      </c>
      <c r="AB27" s="33" t="str">
        <f>IF(AA27=100,"ОК"," ")</f>
        <v> </v>
      </c>
      <c r="AC27"/>
    </row>
    <row r="28" spans="2:28" s="74" customFormat="1" ht="12.75">
      <c r="B28" s="59">
        <v>15</v>
      </c>
      <c r="C28" s="60">
        <v>93.1221</v>
      </c>
      <c r="D28" s="60">
        <v>3.7117</v>
      </c>
      <c r="E28" s="60">
        <v>0.98</v>
      </c>
      <c r="F28" s="60">
        <v>0.1338</v>
      </c>
      <c r="G28" s="60">
        <v>0.1941</v>
      </c>
      <c r="H28" s="60">
        <v>0.0088</v>
      </c>
      <c r="I28" s="60">
        <v>0.0528</v>
      </c>
      <c r="J28" s="60">
        <v>0.0439</v>
      </c>
      <c r="K28" s="60">
        <v>0.103</v>
      </c>
      <c r="L28" s="60">
        <v>0.0088</v>
      </c>
      <c r="M28" s="60">
        <v>1.3725</v>
      </c>
      <c r="N28" s="60">
        <v>0.2685</v>
      </c>
      <c r="O28" s="60">
        <v>0.7525</v>
      </c>
      <c r="P28" s="61">
        <v>34.85</v>
      </c>
      <c r="Q28" s="62">
        <v>8325</v>
      </c>
      <c r="R28" s="61">
        <v>38.6</v>
      </c>
      <c r="S28" s="63">
        <v>9220</v>
      </c>
      <c r="T28" s="61">
        <v>49.83</v>
      </c>
      <c r="U28" s="63"/>
      <c r="V28" s="63"/>
      <c r="W28" s="64" t="s">
        <v>50</v>
      </c>
      <c r="X28" s="65">
        <v>0.006</v>
      </c>
      <c r="Y28" s="66">
        <v>0.0001</v>
      </c>
      <c r="AA28" s="75">
        <f>SUM(C28:N28)</f>
        <v>99.99999999999999</v>
      </c>
      <c r="AB28" s="76"/>
    </row>
    <row r="29" spans="2:29" ht="12.75">
      <c r="B29" s="19">
        <v>16</v>
      </c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8">
        <v>0.7252</v>
      </c>
      <c r="P29" s="48"/>
      <c r="Q29" s="49"/>
      <c r="R29" s="48"/>
      <c r="S29" s="49"/>
      <c r="T29" s="48"/>
      <c r="U29" s="50"/>
      <c r="V29" s="50"/>
      <c r="W29" s="47"/>
      <c r="X29" s="47"/>
      <c r="Y29" s="18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8">
        <v>0.7288</v>
      </c>
      <c r="P30" s="48"/>
      <c r="Q30" s="49"/>
      <c r="R30" s="48"/>
      <c r="S30" s="49"/>
      <c r="T30" s="48"/>
      <c r="U30" s="50"/>
      <c r="V30" s="50"/>
      <c r="W30" s="47"/>
      <c r="X30" s="47"/>
      <c r="Y30" s="18"/>
      <c r="AA30" s="4">
        <f t="shared" si="0"/>
        <v>0</v>
      </c>
      <c r="AB30" s="33" t="str">
        <f t="shared" si="1"/>
        <v> </v>
      </c>
      <c r="AC30"/>
    </row>
    <row r="31" spans="2:29" ht="12.75">
      <c r="B31" s="19">
        <v>18</v>
      </c>
      <c r="C31" s="1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8">
        <v>0.7291</v>
      </c>
      <c r="P31" s="48"/>
      <c r="Q31" s="49"/>
      <c r="R31" s="48"/>
      <c r="S31" s="49"/>
      <c r="T31" s="48"/>
      <c r="U31" s="50"/>
      <c r="V31" s="50"/>
      <c r="W31" s="47"/>
      <c r="X31" s="47"/>
      <c r="Y31" s="18"/>
      <c r="AA31" s="4">
        <f t="shared" si="0"/>
        <v>0</v>
      </c>
      <c r="AB31" s="33" t="str">
        <f t="shared" si="1"/>
        <v> </v>
      </c>
      <c r="AC31"/>
    </row>
    <row r="32" spans="2:28" s="81" customFormat="1" ht="12.75">
      <c r="B32" s="59">
        <v>19</v>
      </c>
      <c r="C32" s="77">
        <v>92.5495</v>
      </c>
      <c r="D32" s="77">
        <v>4.0911</v>
      </c>
      <c r="E32" s="77">
        <v>0.9855</v>
      </c>
      <c r="F32" s="77">
        <v>0.1261</v>
      </c>
      <c r="G32" s="77">
        <v>0.2082</v>
      </c>
      <c r="H32" s="77">
        <v>0.01</v>
      </c>
      <c r="I32" s="77">
        <v>0.0596</v>
      </c>
      <c r="J32" s="77">
        <v>0.0489</v>
      </c>
      <c r="K32" s="77">
        <v>0.0947</v>
      </c>
      <c r="L32" s="77">
        <v>0.0084</v>
      </c>
      <c r="M32" s="77">
        <v>1.5564</v>
      </c>
      <c r="N32" s="77">
        <v>0.2616</v>
      </c>
      <c r="O32" s="77">
        <v>0.7294</v>
      </c>
      <c r="P32" s="78">
        <v>34.91</v>
      </c>
      <c r="Q32" s="79">
        <v>8337</v>
      </c>
      <c r="R32" s="78">
        <v>38.65</v>
      </c>
      <c r="S32" s="80">
        <v>8231</v>
      </c>
      <c r="T32" s="78">
        <v>49.78</v>
      </c>
      <c r="U32" s="80"/>
      <c r="V32" s="80"/>
      <c r="W32" s="64"/>
      <c r="X32" s="65"/>
      <c r="Y32" s="66"/>
      <c r="AA32" s="82">
        <f>SUM(C32:N32)</f>
        <v>100</v>
      </c>
      <c r="AB32" s="83"/>
    </row>
    <row r="33" spans="2:29" ht="12.75">
      <c r="B33" s="19">
        <v>20</v>
      </c>
      <c r="C33" s="1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8">
        <v>0.7294</v>
      </c>
      <c r="P33" s="48"/>
      <c r="Q33" s="49"/>
      <c r="R33" s="48"/>
      <c r="S33" s="49"/>
      <c r="T33" s="48"/>
      <c r="U33" s="50"/>
      <c r="V33" s="50"/>
      <c r="W33" s="47"/>
      <c r="X33" s="47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8">
        <v>0.73</v>
      </c>
      <c r="P34" s="48"/>
      <c r="Q34" s="49"/>
      <c r="R34" s="48"/>
      <c r="S34" s="49"/>
      <c r="T34" s="48"/>
      <c r="U34" s="50"/>
      <c r="V34" s="50"/>
      <c r="W34" s="47"/>
      <c r="X34" s="47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1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8">
        <v>0.7305</v>
      </c>
      <c r="P35" s="48"/>
      <c r="Q35" s="49"/>
      <c r="R35" s="48"/>
      <c r="S35" s="49"/>
      <c r="T35" s="48"/>
      <c r="U35" s="50"/>
      <c r="V35" s="50"/>
      <c r="W35" s="47"/>
      <c r="X35" s="47"/>
      <c r="Y35" s="18"/>
      <c r="AA35" s="4">
        <f t="shared" si="0"/>
        <v>0</v>
      </c>
      <c r="AB35" s="33" t="str">
        <f t="shared" si="1"/>
        <v> </v>
      </c>
      <c r="AC35"/>
    </row>
    <row r="36" spans="2:29" ht="12.75">
      <c r="B36" s="19">
        <v>23</v>
      </c>
      <c r="C36" s="1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8">
        <v>0.7303</v>
      </c>
      <c r="P36" s="48"/>
      <c r="Q36" s="49"/>
      <c r="R36" s="48"/>
      <c r="S36" s="49"/>
      <c r="T36" s="48"/>
      <c r="U36" s="50"/>
      <c r="V36" s="50"/>
      <c r="W36" s="47"/>
      <c r="X36" s="47"/>
      <c r="Y36" s="18"/>
      <c r="AA36" s="4">
        <f t="shared" si="0"/>
        <v>0</v>
      </c>
      <c r="AB36" s="33" t="str">
        <f t="shared" si="1"/>
        <v> </v>
      </c>
      <c r="AC36"/>
    </row>
    <row r="37" spans="2:29" ht="12.75">
      <c r="B37" s="19">
        <v>24</v>
      </c>
      <c r="C37" s="1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8">
        <v>0.7299</v>
      </c>
      <c r="P37" s="48"/>
      <c r="Q37" s="49"/>
      <c r="R37" s="48"/>
      <c r="S37" s="49"/>
      <c r="T37" s="48"/>
      <c r="U37" s="50"/>
      <c r="V37" s="50"/>
      <c r="W37" s="47"/>
      <c r="X37" s="51"/>
      <c r="Y37" s="51"/>
      <c r="AA37" s="4">
        <f t="shared" si="0"/>
        <v>0</v>
      </c>
      <c r="AB37" s="33" t="str">
        <f t="shared" si="1"/>
        <v> </v>
      </c>
      <c r="AC37"/>
    </row>
    <row r="38" spans="2:29" ht="12.75">
      <c r="B38" s="19">
        <v>25</v>
      </c>
      <c r="C38" s="1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8">
        <v>0.7297</v>
      </c>
      <c r="P38" s="48"/>
      <c r="Q38" s="49"/>
      <c r="R38" s="48"/>
      <c r="S38" s="49"/>
      <c r="T38" s="48"/>
      <c r="U38" s="50"/>
      <c r="V38" s="50"/>
      <c r="W38" s="47"/>
      <c r="X38" s="47"/>
      <c r="Y38" s="18"/>
      <c r="AA38" s="4">
        <f t="shared" si="0"/>
        <v>0</v>
      </c>
      <c r="AB38" s="33" t="str">
        <f t="shared" si="1"/>
        <v> </v>
      </c>
      <c r="AC38"/>
    </row>
    <row r="39" spans="2:28" s="74" customFormat="1" ht="12.75">
      <c r="B39" s="59">
        <v>26</v>
      </c>
      <c r="C39" s="60">
        <v>92.4193</v>
      </c>
      <c r="D39" s="60">
        <v>4.0924</v>
      </c>
      <c r="E39" s="60">
        <v>1.0145</v>
      </c>
      <c r="F39" s="60">
        <v>0.1335</v>
      </c>
      <c r="G39" s="60">
        <v>0.222</v>
      </c>
      <c r="H39" s="60">
        <v>0.0057</v>
      </c>
      <c r="I39" s="60">
        <v>0.0692</v>
      </c>
      <c r="J39" s="60">
        <v>0.0571</v>
      </c>
      <c r="K39" s="60">
        <v>0.1453</v>
      </c>
      <c r="L39" s="60">
        <v>0.0085</v>
      </c>
      <c r="M39" s="60">
        <v>1.5261</v>
      </c>
      <c r="N39" s="60">
        <v>0.3064</v>
      </c>
      <c r="O39" s="60">
        <v>0.7298</v>
      </c>
      <c r="P39" s="61">
        <v>35.01</v>
      </c>
      <c r="Q39" s="62">
        <v>8362</v>
      </c>
      <c r="R39" s="61">
        <v>38.77</v>
      </c>
      <c r="S39" s="63">
        <v>9259</v>
      </c>
      <c r="T39" s="61">
        <v>49.83</v>
      </c>
      <c r="U39" s="63"/>
      <c r="V39" s="63"/>
      <c r="W39" s="84"/>
      <c r="X39" s="85"/>
      <c r="Y39" s="60"/>
      <c r="AA39" s="82">
        <f>SUM(C39:N39)</f>
        <v>100</v>
      </c>
      <c r="AB39" s="76"/>
    </row>
    <row r="40" spans="2:29" ht="12.75">
      <c r="B40" s="19">
        <v>27</v>
      </c>
      <c r="C40" s="1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8">
        <v>0.7299</v>
      </c>
      <c r="P40" s="48"/>
      <c r="Q40" s="49"/>
      <c r="R40" s="48"/>
      <c r="S40" s="49"/>
      <c r="T40" s="48"/>
      <c r="U40" s="50"/>
      <c r="V40" s="50"/>
      <c r="W40" s="47"/>
      <c r="X40" s="47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8">
        <v>0.7298</v>
      </c>
      <c r="P41" s="48"/>
      <c r="Q41" s="49"/>
      <c r="R41" s="48"/>
      <c r="S41" s="49"/>
      <c r="T41" s="48"/>
      <c r="U41" s="50"/>
      <c r="V41" s="50"/>
      <c r="W41" s="47"/>
      <c r="X41" s="47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1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8">
        <v>0.7322</v>
      </c>
      <c r="P42" s="48"/>
      <c r="Q42" s="49"/>
      <c r="R42" s="48"/>
      <c r="S42" s="49"/>
      <c r="T42" s="48"/>
      <c r="U42" s="50"/>
      <c r="V42" s="50"/>
      <c r="W42" s="47"/>
      <c r="X42" s="47"/>
      <c r="Y42" s="18"/>
      <c r="AA42" s="4">
        <f t="shared" si="0"/>
        <v>0</v>
      </c>
      <c r="AB42" s="33" t="str">
        <f t="shared" si="1"/>
        <v> </v>
      </c>
      <c r="AC42"/>
    </row>
    <row r="43" spans="2:29" ht="12.75" customHeight="1">
      <c r="B43" s="19">
        <v>30</v>
      </c>
      <c r="C43" s="1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68">
        <v>0.7337</v>
      </c>
      <c r="P43" s="48"/>
      <c r="Q43" s="49"/>
      <c r="R43" s="48"/>
      <c r="S43" s="49"/>
      <c r="T43" s="52"/>
      <c r="U43" s="50"/>
      <c r="V43" s="50"/>
      <c r="W43" s="47"/>
      <c r="X43" s="47"/>
      <c r="Y43" s="18"/>
      <c r="AA43" s="4">
        <f t="shared" si="0"/>
        <v>0</v>
      </c>
      <c r="AB43" s="33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9"/>
      <c r="U47" s="70"/>
      <c r="V47" s="70"/>
      <c r="W47" s="94">
        <v>42490</v>
      </c>
      <c r="X47" s="95"/>
      <c r="Y47" s="71"/>
      <c r="AC47" s="72"/>
    </row>
    <row r="48" spans="4:29" s="1" customFormat="1" ht="12.75">
      <c r="D48" s="1" t="s">
        <v>27</v>
      </c>
      <c r="O48" s="2"/>
      <c r="P48" s="73" t="s">
        <v>29</v>
      </c>
      <c r="Q48" s="73"/>
      <c r="T48" s="2"/>
      <c r="U48" s="2" t="s">
        <v>0</v>
      </c>
      <c r="W48" s="2"/>
      <c r="X48" s="2" t="s">
        <v>16</v>
      </c>
      <c r="AC48" s="72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70"/>
      <c r="V49" s="70"/>
      <c r="W49" s="94">
        <v>42490</v>
      </c>
      <c r="X49" s="95"/>
      <c r="Y49" s="13"/>
      <c r="AC49" s="72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2"/>
    </row>
    <row r="54" spans="3:10" ht="12.75">
      <c r="C54" s="53"/>
      <c r="D54" s="40" t="s">
        <v>44</v>
      </c>
      <c r="E54" s="40"/>
      <c r="F54" s="40"/>
      <c r="G54" s="40"/>
      <c r="H54" s="40"/>
      <c r="I54" s="40"/>
      <c r="J54" s="40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A28">
      <selection activeCell="X14" sqref="X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6" t="s">
        <v>30</v>
      </c>
      <c r="C1" s="86"/>
      <c r="D1" s="86"/>
      <c r="E1" s="86"/>
      <c r="F1" s="43"/>
      <c r="G1" s="43"/>
      <c r="H1" s="43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86" t="s">
        <v>31</v>
      </c>
      <c r="C2" s="86"/>
      <c r="D2" s="86"/>
      <c r="E2" s="86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7" t="s">
        <v>57</v>
      </c>
      <c r="C3" s="87"/>
      <c r="D3" s="87"/>
      <c r="E3" s="86"/>
      <c r="F3" s="43"/>
      <c r="G3" s="43"/>
      <c r="H3" s="43"/>
      <c r="I3" s="40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3"/>
    </row>
    <row r="4" spans="2:25" ht="12.75">
      <c r="B4" s="43"/>
      <c r="C4" s="43"/>
      <c r="D4" s="43"/>
      <c r="E4" s="43"/>
      <c r="F4" s="43"/>
      <c r="G4" s="43"/>
      <c r="H4" s="43"/>
      <c r="I4" s="40"/>
      <c r="J4" s="44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3"/>
    </row>
    <row r="5" spans="2:25" ht="15">
      <c r="B5" s="88"/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22"/>
    </row>
    <row r="6" spans="2:25" ht="18" customHeight="1">
      <c r="B6" s="110" t="s">
        <v>65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3"/>
    </row>
    <row r="7" spans="2:29" ht="18" customHeight="1">
      <c r="B7" s="99" t="s">
        <v>66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8"/>
      <c r="AA7" s="58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4"/>
    </row>
    <row r="9" spans="2:26" ht="30" customHeight="1">
      <c r="B9" s="91" t="s">
        <v>26</v>
      </c>
      <c r="C9" s="96" t="s">
        <v>41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7" t="s">
        <v>42</v>
      </c>
      <c r="X9" s="118" t="s">
        <v>45</v>
      </c>
      <c r="Y9" s="25"/>
      <c r="Z9"/>
    </row>
    <row r="10" spans="2:26" ht="48.75" customHeight="1">
      <c r="B10" s="92"/>
      <c r="C10" s="101" t="s">
        <v>64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114"/>
      <c r="W10" s="117"/>
      <c r="X10" s="119"/>
      <c r="Y10" s="25"/>
      <c r="Z10"/>
    </row>
    <row r="11" spans="2:26" ht="15.75" customHeight="1">
      <c r="B11" s="92"/>
      <c r="C11" s="101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115"/>
      <c r="W11" s="117"/>
      <c r="X11" s="119"/>
      <c r="Y11" s="25"/>
      <c r="Z11"/>
    </row>
    <row r="12" spans="2:26" ht="30" customHeight="1">
      <c r="B12" s="108"/>
      <c r="C12" s="101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3"/>
      <c r="Q12" s="93"/>
      <c r="R12" s="93"/>
      <c r="S12" s="93"/>
      <c r="T12" s="93"/>
      <c r="U12" s="93"/>
      <c r="V12" s="116"/>
      <c r="W12" s="117"/>
      <c r="X12" s="120"/>
      <c r="Y12" s="25"/>
      <c r="Z12"/>
    </row>
    <row r="13" spans="2:27" ht="15.75" customHeight="1">
      <c r="B13" s="17">
        <v>1</v>
      </c>
      <c r="C13" s="89">
        <v>152834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36">
        <f>SUM(C13:V13)</f>
        <v>152834</v>
      </c>
      <c r="X13" s="55">
        <v>33.42</v>
      </c>
      <c r="Y13" s="26"/>
      <c r="Z13" s="113" t="s">
        <v>46</v>
      </c>
      <c r="AA13" s="113"/>
    </row>
    <row r="14" spans="2:27" ht="15.75">
      <c r="B14" s="17">
        <v>2</v>
      </c>
      <c r="C14" s="89">
        <v>195976.42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36">
        <f aca="true" t="shared" si="0" ref="W14:W42">SUM(C14:V14)</f>
        <v>195976.42</v>
      </c>
      <c r="X14" s="34">
        <f>IF(Паспорт!P15&gt;0,Паспорт!P15,X13)</f>
        <v>33.42</v>
      </c>
      <c r="Y14" s="26"/>
      <c r="Z14" s="113"/>
      <c r="AA14" s="113"/>
    </row>
    <row r="15" spans="2:27" ht="15.75">
      <c r="B15" s="17">
        <v>3</v>
      </c>
      <c r="C15" s="89">
        <v>190078.06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36">
        <f t="shared" si="0"/>
        <v>190078.06</v>
      </c>
      <c r="X15" s="34">
        <f>IF(Паспорт!P16&gt;0,Паспорт!P16,X14)</f>
        <v>33.42</v>
      </c>
      <c r="Y15" s="26"/>
      <c r="Z15" s="113"/>
      <c r="AA15" s="113"/>
    </row>
    <row r="16" spans="2:27" ht="15.75">
      <c r="B16" s="17">
        <v>4</v>
      </c>
      <c r="C16" s="89">
        <v>179577.08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36">
        <f t="shared" si="0"/>
        <v>179577.08</v>
      </c>
      <c r="X16" s="34">
        <f>IF(Паспорт!P17&gt;0,Паспорт!P17,X15)</f>
        <v>33.29</v>
      </c>
      <c r="Y16" s="26"/>
      <c r="Z16" s="113"/>
      <c r="AA16" s="113"/>
    </row>
    <row r="17" spans="2:27" ht="15.75">
      <c r="B17" s="17">
        <v>5</v>
      </c>
      <c r="C17" s="89">
        <v>157426.36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6">
        <f t="shared" si="0"/>
        <v>157426.36</v>
      </c>
      <c r="X17" s="34">
        <f>IF(Паспорт!P18&gt;0,Паспорт!P18,X16)</f>
        <v>33.29</v>
      </c>
      <c r="Y17" s="26"/>
      <c r="Z17" s="113"/>
      <c r="AA17" s="113"/>
    </row>
    <row r="18" spans="2:27" ht="15.75" customHeight="1">
      <c r="B18" s="17">
        <v>6</v>
      </c>
      <c r="C18" s="89">
        <v>140556.28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36">
        <f t="shared" si="0"/>
        <v>140556.28</v>
      </c>
      <c r="X18" s="34">
        <f>IF(Паспорт!P19&gt;0,Паспорт!P19,X17)</f>
        <v>33.29</v>
      </c>
      <c r="Y18" s="26"/>
      <c r="Z18" s="113"/>
      <c r="AA18" s="113"/>
    </row>
    <row r="19" spans="2:27" ht="15.75">
      <c r="B19" s="17">
        <v>7</v>
      </c>
      <c r="C19" s="89">
        <v>107425.08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36">
        <f t="shared" si="0"/>
        <v>107425.08</v>
      </c>
      <c r="X19" s="34">
        <f>IF(Паспорт!P20&gt;0,Паспорт!P20,X18)</f>
        <v>33.29</v>
      </c>
      <c r="Y19" s="26"/>
      <c r="Z19" s="113"/>
      <c r="AA19" s="113"/>
    </row>
    <row r="20" spans="2:27" ht="15.75">
      <c r="B20" s="17">
        <v>8</v>
      </c>
      <c r="C20" s="89">
        <v>68695.74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36">
        <f t="shared" si="0"/>
        <v>68695.74</v>
      </c>
      <c r="X20" s="34">
        <f>IF(Паспорт!P21&gt;0,Паспорт!P21,X19)</f>
        <v>33.29</v>
      </c>
      <c r="Y20" s="26"/>
      <c r="Z20" s="113"/>
      <c r="AA20" s="113"/>
    </row>
    <row r="21" spans="2:26" ht="15" customHeight="1">
      <c r="B21" s="17">
        <v>9</v>
      </c>
      <c r="C21" s="89">
        <v>59464.93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36">
        <f t="shared" si="0"/>
        <v>59464.93</v>
      </c>
      <c r="X21" s="34">
        <f>IF(Паспорт!P22&gt;0,Паспорт!P22,X20)</f>
        <v>33.29</v>
      </c>
      <c r="Y21" s="26"/>
      <c r="Z21" s="32"/>
    </row>
    <row r="22" spans="2:26" ht="15.75">
      <c r="B22" s="17">
        <v>10</v>
      </c>
      <c r="C22" s="89">
        <v>58967.79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6">
        <f t="shared" si="0"/>
        <v>58967.79</v>
      </c>
      <c r="X22" s="34">
        <f>IF(Паспорт!P23&gt;0,Паспорт!P23,X21)</f>
        <v>33.29</v>
      </c>
      <c r="Y22" s="26"/>
      <c r="Z22" s="32"/>
    </row>
    <row r="23" spans="2:26" ht="15.75">
      <c r="B23" s="17">
        <v>11</v>
      </c>
      <c r="C23" s="89">
        <v>55584.78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36">
        <f t="shared" si="0"/>
        <v>55584.78</v>
      </c>
      <c r="X23" s="34">
        <f>IF(Паспорт!P24&gt;0,Паспорт!P24,X22)</f>
        <v>33.29</v>
      </c>
      <c r="Y23" s="26"/>
      <c r="Z23" s="32"/>
    </row>
    <row r="24" spans="2:26" ht="15.75">
      <c r="B24" s="17">
        <v>12</v>
      </c>
      <c r="C24" s="89">
        <v>55026.05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36">
        <f t="shared" si="0"/>
        <v>55026.05</v>
      </c>
      <c r="X24" s="34">
        <f>IF(Паспорт!P25&gt;0,Паспорт!P25,X23)</f>
        <v>33.46</v>
      </c>
      <c r="Y24" s="26"/>
      <c r="Z24" s="32"/>
    </row>
    <row r="25" spans="2:26" ht="15.75">
      <c r="B25" s="17">
        <v>13</v>
      </c>
      <c r="C25" s="89">
        <v>53833.12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36">
        <f t="shared" si="0"/>
        <v>53833.12</v>
      </c>
      <c r="X25" s="34">
        <f>IF(Паспорт!P26&gt;0,Паспорт!P26,X24)</f>
        <v>33.46</v>
      </c>
      <c r="Y25" s="26"/>
      <c r="Z25" s="32"/>
    </row>
    <row r="26" spans="2:26" ht="15.75">
      <c r="B26" s="17">
        <v>14</v>
      </c>
      <c r="C26" s="89">
        <v>55864.77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36">
        <f t="shared" si="0"/>
        <v>55864.77</v>
      </c>
      <c r="X26" s="34">
        <f>IF(Паспорт!P27&gt;0,Паспорт!P27,X25)</f>
        <v>33.46</v>
      </c>
      <c r="Y26" s="26"/>
      <c r="Z26" s="32"/>
    </row>
    <row r="27" spans="2:26" ht="15.75">
      <c r="B27" s="17">
        <v>15</v>
      </c>
      <c r="C27" s="89">
        <v>70489.78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6">
        <f t="shared" si="0"/>
        <v>70489.78</v>
      </c>
      <c r="X27" s="34">
        <f>IF(Паспорт!P28&gt;0,Паспорт!P28,X26)</f>
        <v>34.85</v>
      </c>
      <c r="Y27" s="26"/>
      <c r="Z27" s="32"/>
    </row>
    <row r="28" spans="2:26" ht="15.75">
      <c r="B28" s="19">
        <v>16</v>
      </c>
      <c r="C28" s="89">
        <v>79998.15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36">
        <f t="shared" si="0"/>
        <v>79998.15</v>
      </c>
      <c r="X28" s="34">
        <f>IF(Паспорт!P29&gt;0,Паспорт!P29,X27)</f>
        <v>34.85</v>
      </c>
      <c r="Y28" s="26"/>
      <c r="Z28" s="32"/>
    </row>
    <row r="29" spans="2:26" ht="15.75">
      <c r="B29" s="19">
        <v>17</v>
      </c>
      <c r="C29" s="89">
        <v>61820.37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36">
        <f t="shared" si="0"/>
        <v>61820.37</v>
      </c>
      <c r="X29" s="34">
        <f>IF(Паспорт!P30&gt;0,Паспорт!P30,X28)</f>
        <v>34.85</v>
      </c>
      <c r="Y29" s="26"/>
      <c r="Z29" s="32"/>
    </row>
    <row r="30" spans="2:26" ht="15.75">
      <c r="B30" s="19">
        <v>18</v>
      </c>
      <c r="C30" s="89">
        <v>53320.68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36">
        <f t="shared" si="0"/>
        <v>53320.68</v>
      </c>
      <c r="X30" s="34">
        <f>IF(Паспорт!P31&gt;0,Паспорт!P31,X29)</f>
        <v>34.85</v>
      </c>
      <c r="Y30" s="26"/>
      <c r="Z30" s="32"/>
    </row>
    <row r="31" spans="2:26" ht="15.75">
      <c r="B31" s="19">
        <v>19</v>
      </c>
      <c r="C31" s="89">
        <v>54493.15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6">
        <f t="shared" si="0"/>
        <v>54493.15</v>
      </c>
      <c r="X31" s="34">
        <f>IF(Паспорт!P32&gt;0,Паспорт!P32,X30)</f>
        <v>34.91</v>
      </c>
      <c r="Y31" s="26"/>
      <c r="Z31" s="32"/>
    </row>
    <row r="32" spans="2:26" ht="15.75">
      <c r="B32" s="19">
        <v>20</v>
      </c>
      <c r="C32" s="89">
        <v>70432.67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6">
        <f t="shared" si="0"/>
        <v>70432.67</v>
      </c>
      <c r="X32" s="34">
        <f>IF(Паспорт!P33&gt;0,Паспорт!P33,X31)</f>
        <v>34.91</v>
      </c>
      <c r="Y32" s="26"/>
      <c r="Z32" s="32"/>
    </row>
    <row r="33" spans="2:26" ht="15.75">
      <c r="B33" s="19">
        <v>21</v>
      </c>
      <c r="C33" s="89">
        <v>96489.32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36">
        <f t="shared" si="0"/>
        <v>96489.32</v>
      </c>
      <c r="X33" s="34">
        <f>IF(Паспорт!P34&gt;0,Паспорт!P34,X32)</f>
        <v>34.91</v>
      </c>
      <c r="Y33" s="26"/>
      <c r="Z33" s="32"/>
    </row>
    <row r="34" spans="2:26" ht="15.75">
      <c r="B34" s="19">
        <v>22</v>
      </c>
      <c r="C34" s="89">
        <v>95984.48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36">
        <f t="shared" si="0"/>
        <v>95984.48</v>
      </c>
      <c r="X34" s="34">
        <f>IF(Паспорт!P35&gt;0,Паспорт!P35,X33)</f>
        <v>34.91</v>
      </c>
      <c r="Y34" s="26"/>
      <c r="Z34" s="32"/>
    </row>
    <row r="35" spans="2:26" ht="15.75">
      <c r="B35" s="19">
        <v>23</v>
      </c>
      <c r="C35" s="89">
        <v>77485.41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36">
        <f t="shared" si="0"/>
        <v>77485.41</v>
      </c>
      <c r="X35" s="34">
        <f>IF(Паспорт!P36&gt;0,Паспорт!P36,X34)</f>
        <v>34.91</v>
      </c>
      <c r="Y35" s="26"/>
      <c r="Z35" s="32"/>
    </row>
    <row r="36" spans="2:26" ht="15.75">
      <c r="B36" s="19">
        <v>24</v>
      </c>
      <c r="C36" s="89">
        <v>71257.42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36">
        <f t="shared" si="0"/>
        <v>71257.42</v>
      </c>
      <c r="X36" s="34">
        <f>IF(Паспорт!P37&gt;0,Паспорт!P37,X35)</f>
        <v>34.91</v>
      </c>
      <c r="Y36" s="26"/>
      <c r="Z36" s="32"/>
    </row>
    <row r="37" spans="2:26" ht="15.75">
      <c r="B37" s="19">
        <v>25</v>
      </c>
      <c r="C37" s="89">
        <v>72289.03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36">
        <f t="shared" si="0"/>
        <v>72289.03</v>
      </c>
      <c r="X37" s="34">
        <f>IF(Паспорт!P38&gt;0,Паспорт!P38,X36)</f>
        <v>34.91</v>
      </c>
      <c r="Y37" s="26"/>
      <c r="Z37" s="32"/>
    </row>
    <row r="38" spans="2:26" ht="15.75">
      <c r="B38" s="19">
        <v>26</v>
      </c>
      <c r="C38" s="89">
        <v>71741.25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36">
        <f t="shared" si="0"/>
        <v>71741.25</v>
      </c>
      <c r="X38" s="34">
        <f>IF(Паспорт!P39&gt;0,Паспорт!P39,X37)</f>
        <v>35.01</v>
      </c>
      <c r="Y38" s="26"/>
      <c r="Z38" s="32"/>
    </row>
    <row r="39" spans="2:26" ht="15.75">
      <c r="B39" s="19">
        <v>27</v>
      </c>
      <c r="C39" s="89">
        <v>81841.8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36">
        <f t="shared" si="0"/>
        <v>81841.8</v>
      </c>
      <c r="X39" s="34">
        <f>IF(Паспорт!P40&gt;0,Паспорт!P40,X38)</f>
        <v>35.01</v>
      </c>
      <c r="Y39" s="26"/>
      <c r="Z39" s="32"/>
    </row>
    <row r="40" spans="2:26" ht="15.75">
      <c r="B40" s="19">
        <v>28</v>
      </c>
      <c r="C40" s="89">
        <v>82771.48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36">
        <f t="shared" si="0"/>
        <v>82771.48</v>
      </c>
      <c r="X40" s="34">
        <f>IF(Паспорт!P41&gt;0,Паспорт!P41,X39)</f>
        <v>35.01</v>
      </c>
      <c r="Y40" s="26"/>
      <c r="Z40" s="32"/>
    </row>
    <row r="41" spans="2:26" ht="12.75" customHeight="1">
      <c r="B41" s="19">
        <v>29</v>
      </c>
      <c r="C41" s="89">
        <v>70855.55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6">
        <f t="shared" si="0"/>
        <v>70855.55</v>
      </c>
      <c r="X41" s="34">
        <f>IF(Паспорт!P42&gt;0,Паспорт!P42,X40)</f>
        <v>35.01</v>
      </c>
      <c r="Y41" s="26"/>
      <c r="Z41" s="32"/>
    </row>
    <row r="42" spans="2:26" ht="12.75" customHeight="1">
      <c r="B42" s="19">
        <v>30</v>
      </c>
      <c r="C42" s="89">
        <v>77196.01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36">
        <f t="shared" si="0"/>
        <v>77196.01</v>
      </c>
      <c r="X42" s="34">
        <f>IF(Паспорт!P43&gt;0,Паспорт!P43,X41)</f>
        <v>35.01</v>
      </c>
      <c r="Y42" s="26"/>
      <c r="Z42" s="32"/>
    </row>
    <row r="43" spans="2:27" ht="66" customHeight="1">
      <c r="B43" s="19" t="s">
        <v>42</v>
      </c>
      <c r="C43" s="38">
        <f aca="true" t="shared" si="1" ref="C43:W43">SUM(C13:C42)</f>
        <v>2719777.0099999993</v>
      </c>
      <c r="D43" s="38">
        <f t="shared" si="1"/>
        <v>0</v>
      </c>
      <c r="E43" s="38">
        <f t="shared" si="1"/>
        <v>0</v>
      </c>
      <c r="F43" s="38">
        <f t="shared" si="1"/>
        <v>0</v>
      </c>
      <c r="G43" s="38">
        <f t="shared" si="1"/>
        <v>0</v>
      </c>
      <c r="H43" s="38">
        <f t="shared" si="1"/>
        <v>0</v>
      </c>
      <c r="I43" s="38">
        <f t="shared" si="1"/>
        <v>0</v>
      </c>
      <c r="J43" s="38">
        <f t="shared" si="1"/>
        <v>0</v>
      </c>
      <c r="K43" s="38">
        <f t="shared" si="1"/>
        <v>0</v>
      </c>
      <c r="L43" s="38">
        <f t="shared" si="1"/>
        <v>0</v>
      </c>
      <c r="M43" s="38">
        <f t="shared" si="1"/>
        <v>0</v>
      </c>
      <c r="N43" s="38">
        <f t="shared" si="1"/>
        <v>0</v>
      </c>
      <c r="O43" s="38">
        <f t="shared" si="1"/>
        <v>0</v>
      </c>
      <c r="P43" s="38">
        <f t="shared" si="1"/>
        <v>0</v>
      </c>
      <c r="Q43" s="38">
        <f t="shared" si="1"/>
        <v>0</v>
      </c>
      <c r="R43" s="38">
        <f t="shared" si="1"/>
        <v>0</v>
      </c>
      <c r="S43" s="38">
        <f t="shared" si="1"/>
        <v>0</v>
      </c>
      <c r="T43" s="38">
        <f t="shared" si="1"/>
        <v>0</v>
      </c>
      <c r="U43" s="38">
        <f t="shared" si="1"/>
        <v>0</v>
      </c>
      <c r="V43" s="38">
        <f t="shared" si="1"/>
        <v>0</v>
      </c>
      <c r="W43" s="37">
        <f t="shared" si="1"/>
        <v>2719777.0099999993</v>
      </c>
      <c r="X43" s="35">
        <f>SUMPRODUCT(X13:X42,W13:W42)/SUM(W13:W42)</f>
        <v>34.04222242333757</v>
      </c>
      <c r="Y43" s="31"/>
      <c r="Z43" s="112" t="s">
        <v>43</v>
      </c>
      <c r="AA43" s="112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7"/>
      <c r="Z44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8"/>
      <c r="Z45"/>
    </row>
    <row r="46" spans="3:4" ht="12.75">
      <c r="C46" s="1"/>
      <c r="D46" s="1"/>
    </row>
    <row r="47" spans="2:25" ht="15">
      <c r="B47" s="39"/>
      <c r="C47" s="13" t="s">
        <v>58</v>
      </c>
      <c r="D47" s="41"/>
      <c r="E47" s="42"/>
      <c r="F47" s="4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9"/>
    </row>
    <row r="48" spans="3:25" ht="12.75">
      <c r="C48" s="1"/>
      <c r="D48" s="1" t="s">
        <v>39</v>
      </c>
      <c r="O48" s="2"/>
      <c r="P48" s="16" t="s">
        <v>60</v>
      </c>
      <c r="Q48" s="16"/>
      <c r="W48" s="15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30"/>
    </row>
    <row r="50" spans="3:25" ht="12.75">
      <c r="C50" s="1"/>
      <c r="D50" s="1" t="s">
        <v>40</v>
      </c>
      <c r="O50" s="2"/>
      <c r="P50" s="15" t="s">
        <v>63</v>
      </c>
      <c r="Q50" s="15"/>
      <c r="W50" s="15" t="s">
        <v>61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6:X6"/>
    <mergeCell ref="B9:B12"/>
    <mergeCell ref="I10:I12"/>
    <mergeCell ref="C10:C12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67</v>
      </c>
    </row>
    <row r="2" spans="1:7" ht="12.75">
      <c r="A2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2.75">
      <c r="A3">
        <v>1</v>
      </c>
      <c r="B3">
        <v>53012.01</v>
      </c>
      <c r="C3">
        <v>165.287</v>
      </c>
      <c r="D3">
        <v>2.99</v>
      </c>
      <c r="E3">
        <v>1.5</v>
      </c>
      <c r="F3">
        <v>0.7208</v>
      </c>
      <c r="G3" t="s">
        <v>75</v>
      </c>
    </row>
    <row r="4" spans="1:6" ht="12.75">
      <c r="A4">
        <v>2</v>
      </c>
      <c r="B4">
        <v>195976.42</v>
      </c>
      <c r="C4">
        <v>275.873</v>
      </c>
      <c r="D4">
        <v>3.02</v>
      </c>
      <c r="E4">
        <v>-0.72</v>
      </c>
      <c r="F4">
        <v>0.7202</v>
      </c>
    </row>
    <row r="5" spans="1:6" ht="12.75">
      <c r="A5">
        <v>3</v>
      </c>
      <c r="B5">
        <v>190078.06</v>
      </c>
      <c r="C5">
        <v>259.542</v>
      </c>
      <c r="D5">
        <v>3.02</v>
      </c>
      <c r="E5">
        <v>-0.23</v>
      </c>
      <c r="F5">
        <v>0.7177</v>
      </c>
    </row>
    <row r="6" spans="1:6" ht="12.75">
      <c r="A6">
        <v>4</v>
      </c>
      <c r="B6">
        <v>179577.08</v>
      </c>
      <c r="C6">
        <v>232.55</v>
      </c>
      <c r="D6">
        <v>3.02</v>
      </c>
      <c r="E6">
        <v>0.6</v>
      </c>
      <c r="F6">
        <v>0.7175</v>
      </c>
    </row>
    <row r="7" spans="1:7" ht="12.75">
      <c r="A7">
        <v>5</v>
      </c>
      <c r="B7">
        <v>157426.36</v>
      </c>
      <c r="C7">
        <v>195.086</v>
      </c>
      <c r="D7">
        <v>3.02</v>
      </c>
      <c r="E7">
        <v>1.18</v>
      </c>
      <c r="F7">
        <v>0.7179</v>
      </c>
      <c r="G7" t="s">
        <v>75</v>
      </c>
    </row>
    <row r="8" spans="1:7" ht="12.75">
      <c r="A8">
        <v>6</v>
      </c>
      <c r="B8">
        <v>140556.28</v>
      </c>
      <c r="C8">
        <v>184.733</v>
      </c>
      <c r="D8">
        <v>2.97</v>
      </c>
      <c r="E8">
        <v>1.83</v>
      </c>
      <c r="F8">
        <v>0.7176</v>
      </c>
      <c r="G8" t="s">
        <v>76</v>
      </c>
    </row>
    <row r="9" spans="1:7" ht="12.75">
      <c r="A9">
        <v>7</v>
      </c>
      <c r="B9">
        <v>107425.08</v>
      </c>
      <c r="C9">
        <v>131.152</v>
      </c>
      <c r="D9">
        <v>2.95</v>
      </c>
      <c r="E9">
        <v>4.49</v>
      </c>
      <c r="F9">
        <v>0.718</v>
      </c>
      <c r="G9" t="s">
        <v>76</v>
      </c>
    </row>
    <row r="10" spans="1:7" ht="12.75">
      <c r="A10">
        <v>8</v>
      </c>
      <c r="B10">
        <v>68695.74</v>
      </c>
      <c r="C10">
        <v>39.587</v>
      </c>
      <c r="D10">
        <v>2.99</v>
      </c>
      <c r="E10">
        <v>7.65</v>
      </c>
      <c r="F10">
        <v>0.7178</v>
      </c>
      <c r="G10" t="s">
        <v>76</v>
      </c>
    </row>
    <row r="11" spans="1:6" ht="12.75">
      <c r="A11">
        <v>9</v>
      </c>
      <c r="B11">
        <v>59464.93</v>
      </c>
      <c r="C11">
        <v>26.876</v>
      </c>
      <c r="D11">
        <v>3</v>
      </c>
      <c r="E11">
        <v>10.63</v>
      </c>
      <c r="F11">
        <v>0.7163</v>
      </c>
    </row>
    <row r="12" spans="1:6" ht="12.75">
      <c r="A12">
        <v>10</v>
      </c>
      <c r="B12">
        <v>58967.79</v>
      </c>
      <c r="C12">
        <v>26.917</v>
      </c>
      <c r="D12">
        <v>2.99</v>
      </c>
      <c r="E12">
        <v>10.13</v>
      </c>
      <c r="F12">
        <v>0.7191</v>
      </c>
    </row>
    <row r="13" spans="1:6" ht="12.75">
      <c r="A13">
        <v>11</v>
      </c>
      <c r="B13">
        <v>55584.78</v>
      </c>
      <c r="C13">
        <v>23.734</v>
      </c>
      <c r="D13">
        <v>2.99</v>
      </c>
      <c r="E13">
        <v>8.73</v>
      </c>
      <c r="F13">
        <v>0.7191</v>
      </c>
    </row>
    <row r="14" spans="1:7" ht="12.75">
      <c r="A14">
        <v>12</v>
      </c>
      <c r="B14">
        <v>55026.05</v>
      </c>
      <c r="C14" t="s">
        <v>77</v>
      </c>
      <c r="D14" t="s">
        <v>78</v>
      </c>
      <c r="E14" t="s">
        <v>79</v>
      </c>
      <c r="F14" t="s">
        <v>80</v>
      </c>
      <c r="G14" t="s">
        <v>74</v>
      </c>
    </row>
    <row r="15" spans="1:6" ht="12.75">
      <c r="A15">
        <v>13</v>
      </c>
      <c r="B15">
        <v>53833.12</v>
      </c>
      <c r="C15">
        <v>251.201</v>
      </c>
      <c r="D15">
        <v>2.99</v>
      </c>
      <c r="E15">
        <v>8.63</v>
      </c>
      <c r="F15">
        <v>0.7186</v>
      </c>
    </row>
    <row r="16" spans="1:7" ht="12.75">
      <c r="A16">
        <v>14</v>
      </c>
      <c r="B16">
        <v>55864.77</v>
      </c>
      <c r="C16">
        <v>269.745</v>
      </c>
      <c r="D16">
        <v>2.99</v>
      </c>
      <c r="E16">
        <v>8.75</v>
      </c>
      <c r="F16">
        <v>0.7259</v>
      </c>
      <c r="G16" t="s">
        <v>81</v>
      </c>
    </row>
    <row r="17" spans="1:6" ht="12.75">
      <c r="A17">
        <v>15</v>
      </c>
      <c r="B17">
        <v>70489.78</v>
      </c>
      <c r="C17">
        <v>448.366</v>
      </c>
      <c r="D17">
        <v>2.97</v>
      </c>
      <c r="E17">
        <v>6.57</v>
      </c>
      <c r="F17">
        <v>0.7525</v>
      </c>
    </row>
    <row r="18" spans="1:6" ht="12.75">
      <c r="A18">
        <v>16</v>
      </c>
      <c r="B18">
        <v>79998.15</v>
      </c>
      <c r="C18">
        <v>551.557</v>
      </c>
      <c r="D18">
        <v>2.99</v>
      </c>
      <c r="E18">
        <v>3.82</v>
      </c>
      <c r="F18">
        <v>0.7252</v>
      </c>
    </row>
    <row r="19" spans="1:6" ht="12.75">
      <c r="A19">
        <v>17</v>
      </c>
      <c r="B19">
        <v>61820.37</v>
      </c>
      <c r="C19">
        <v>331.352</v>
      </c>
      <c r="D19">
        <v>3.01</v>
      </c>
      <c r="E19">
        <v>8.31</v>
      </c>
      <c r="F19">
        <v>0.7288</v>
      </c>
    </row>
    <row r="20" spans="1:6" ht="12.75">
      <c r="A20">
        <v>18</v>
      </c>
      <c r="B20">
        <v>53320.68</v>
      </c>
      <c r="C20">
        <v>250.327</v>
      </c>
      <c r="D20">
        <v>3.01</v>
      </c>
      <c r="E20">
        <v>9.98</v>
      </c>
      <c r="F20">
        <v>0.7291</v>
      </c>
    </row>
    <row r="21" spans="1:7" ht="12.75">
      <c r="A21">
        <v>19</v>
      </c>
      <c r="B21">
        <v>54493.15</v>
      </c>
      <c r="C21">
        <v>258.108</v>
      </c>
      <c r="D21">
        <v>3</v>
      </c>
      <c r="E21">
        <v>7.46</v>
      </c>
      <c r="F21">
        <v>0.7294</v>
      </c>
      <c r="G21" t="s">
        <v>81</v>
      </c>
    </row>
    <row r="22" spans="1:6" ht="12.75">
      <c r="A22">
        <v>20</v>
      </c>
      <c r="B22">
        <v>70432.67</v>
      </c>
      <c r="C22">
        <v>442.437</v>
      </c>
      <c r="D22">
        <v>2.97</v>
      </c>
      <c r="E22">
        <v>4.03</v>
      </c>
      <c r="F22">
        <v>0.7294</v>
      </c>
    </row>
    <row r="23" spans="1:7" ht="12.75">
      <c r="A23">
        <v>21</v>
      </c>
      <c r="B23">
        <v>96489.32</v>
      </c>
      <c r="C23">
        <v>786.065</v>
      </c>
      <c r="D23">
        <v>2.97</v>
      </c>
      <c r="E23">
        <v>0.66</v>
      </c>
      <c r="F23">
        <v>0.73</v>
      </c>
      <c r="G23" t="s">
        <v>81</v>
      </c>
    </row>
    <row r="24" spans="1:6" ht="12.75">
      <c r="A24">
        <v>22</v>
      </c>
      <c r="B24">
        <v>95984.48</v>
      </c>
      <c r="C24">
        <v>787.757</v>
      </c>
      <c r="D24">
        <v>2.98</v>
      </c>
      <c r="E24">
        <v>3.83</v>
      </c>
      <c r="F24">
        <v>0.7305</v>
      </c>
    </row>
    <row r="25" spans="1:6" ht="12.75">
      <c r="A25">
        <v>23</v>
      </c>
      <c r="B25">
        <v>77485.41</v>
      </c>
      <c r="C25">
        <v>523.642</v>
      </c>
      <c r="D25">
        <v>3.01</v>
      </c>
      <c r="E25">
        <v>4.74</v>
      </c>
      <c r="F25">
        <v>0.7303</v>
      </c>
    </row>
    <row r="26" spans="1:6" ht="12.75">
      <c r="A26">
        <v>24</v>
      </c>
      <c r="B26">
        <v>71257.42</v>
      </c>
      <c r="C26">
        <v>443.957</v>
      </c>
      <c r="D26">
        <v>2.98</v>
      </c>
      <c r="E26">
        <v>7.85</v>
      </c>
      <c r="F26">
        <v>0.7299</v>
      </c>
    </row>
    <row r="27" spans="1:6" ht="12.75">
      <c r="A27">
        <v>25</v>
      </c>
      <c r="B27">
        <v>72289.03</v>
      </c>
      <c r="C27">
        <v>455.466</v>
      </c>
      <c r="D27">
        <v>2.96</v>
      </c>
      <c r="E27">
        <v>6.16</v>
      </c>
      <c r="F27">
        <v>0.7297</v>
      </c>
    </row>
    <row r="28" spans="1:6" ht="12.75">
      <c r="A28">
        <v>26</v>
      </c>
      <c r="B28">
        <v>71741.25</v>
      </c>
      <c r="C28">
        <v>438.915</v>
      </c>
      <c r="D28">
        <v>2.98</v>
      </c>
      <c r="E28">
        <v>4.72</v>
      </c>
      <c r="F28">
        <v>0.7298</v>
      </c>
    </row>
    <row r="29" spans="1:6" ht="12.75">
      <c r="A29">
        <v>27</v>
      </c>
      <c r="B29">
        <v>81841.8</v>
      </c>
      <c r="C29">
        <v>580.139</v>
      </c>
      <c r="D29">
        <v>3</v>
      </c>
      <c r="E29">
        <v>5.11</v>
      </c>
      <c r="F29">
        <v>0.7299</v>
      </c>
    </row>
    <row r="30" spans="1:7" ht="12.75">
      <c r="A30">
        <v>28</v>
      </c>
      <c r="B30">
        <v>82771.48</v>
      </c>
      <c r="C30">
        <v>583.57</v>
      </c>
      <c r="D30">
        <v>3</v>
      </c>
      <c r="E30">
        <v>3.71</v>
      </c>
      <c r="F30">
        <v>0.7298</v>
      </c>
      <c r="G30" t="s">
        <v>81</v>
      </c>
    </row>
    <row r="31" spans="1:6" ht="12.75">
      <c r="A31">
        <v>29</v>
      </c>
      <c r="B31">
        <v>70855.55</v>
      </c>
      <c r="C31">
        <v>431.985</v>
      </c>
      <c r="D31">
        <v>3</v>
      </c>
      <c r="E31">
        <v>5.31</v>
      </c>
      <c r="F31">
        <v>0.7322</v>
      </c>
    </row>
    <row r="32" spans="1:6" ht="12.75">
      <c r="A32">
        <v>30</v>
      </c>
      <c r="B32">
        <v>77196.01</v>
      </c>
      <c r="C32">
        <v>522.81</v>
      </c>
      <c r="D32">
        <v>2.99</v>
      </c>
      <c r="E32">
        <v>4.09</v>
      </c>
      <c r="F32">
        <v>0.7337</v>
      </c>
    </row>
    <row r="33" spans="1:7" ht="12.75">
      <c r="A33" t="s">
        <v>82</v>
      </c>
      <c r="B33" t="s">
        <v>83</v>
      </c>
      <c r="C33" t="s">
        <v>84</v>
      </c>
      <c r="D33" t="s">
        <v>85</v>
      </c>
      <c r="E33" t="s">
        <v>86</v>
      </c>
      <c r="F33" t="s">
        <v>87</v>
      </c>
      <c r="G3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2016-05-06T08:52:41Z</dcterms:modified>
  <cp:category/>
  <cp:version/>
  <cp:contentType/>
  <cp:contentStatus/>
</cp:coreProperties>
</file>