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<sst xmlns="http://schemas.openxmlformats.org/spreadsheetml/2006/main" count="81" uniqueCount="70">
  <si>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</si>
  <si>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</si>
  <si>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</si>
  <si>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</si>
  <si>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</si>
  <si>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</si>
  <si>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</si>
  <si>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</si>
  <si>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</si>
  <si>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</si>
  <si>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</si>
  <si>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</si>
  <si>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</si>
  <si>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</si>
  <si>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</si>
  <si>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</si>
  <si>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</si>
  <si>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</si>
  <si>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</si>
  <si>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</si>
  <si>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</si>
  <si>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</si>
  <si>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</si>
  <si>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</si>
  <si>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</si>
  <si>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</si>
  <si>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</si>
  <si>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</si>
  <si>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</si>
  <si>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</si>
  <si>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</si>
  <si>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</si>
  <si>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</si>
  <si>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</si>
  <si>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</si>
  <si>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</si>
  <si>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</si>
  <si>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</si>
  <si>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</si>
  <si>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</si>
  <si>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</si>
  <si>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</si>
  <si>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</si>
  <si>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</si>
  <si>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</si>
  <si>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</si>
  <si>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</si>
  <si>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</si>
  <si>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</si>
  <si>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</si>
  <si>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</si>
  <si>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</si>
  <si>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</si>
  <si>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</si>
  <si>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</si>
  <si>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ТОВ "Кнауф Гипс Донбас"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</si>
  <si>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по 30.04.2016р.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</si>
  <si>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</si>
  <si>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</si>
  <si>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</si>
  <si>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</si>
  <si>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</si>
  <si>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</si>
  <si>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</si>
  <si>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Покровське</t>
  </si>
  <si>
    <t>Данные по объекту Кнауф 1 (осн.) за 4/16.</t>
  </si>
  <si>
    <t>День</t>
  </si>
  <si>
    <t xml:space="preserve"> V, м3</t>
  </si>
  <si>
    <t>Итого</t>
  </si>
  <si>
    <t>1013404,18*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</si>
</sst>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76" fillId="0" borderId="10" xfId="0" applyNumberFormat="1" applyFont="1" applyBorder="1" applyAlignment="1">
      <alignment horizontal="center"/>
    </xf>
    <xf numFmtId="171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69" fontId="76" fillId="0" borderId="10" xfId="0" applyNumberFormat="1" applyFont="1" applyBorder="1" applyAlignment="1">
      <alignment horizontal="center" wrapText="1"/>
    </xf>
    <xf numFmtId="171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69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1" fillId="0" borderId="21" xfId="0" applyFont="1" applyBorder="1" applyAlignment="1">
      <alignment horizontal="center" vertical="center" textRotation="90" wrapText="1"/>
    </xf>
    <xf numFmtId="0" fontId="91" fillId="0" borderId="22" xfId="0" applyFont="1" applyBorder="1" applyAlignment="1">
      <alignment horizontal="center" vertical="center" textRotation="90" wrapText="1"/>
    </xf>
    <xf numFmtId="0" fontId="91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5">
      <selection activeCell="A7" sqref="A7:IV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0" t="s">
        <v>18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18" customHeight="1">
      <c r="B7" s="105" t="s">
        <v>55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7"/>
      <c r="AA7" s="57"/>
    </row>
    <row r="8" spans="2:27" ht="18" customHeight="1">
      <c r="B8" s="97" t="s">
        <v>56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9" t="s">
        <v>26</v>
      </c>
      <c r="C10" s="94" t="s">
        <v>17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94" t="s">
        <v>6</v>
      </c>
      <c r="P10" s="95"/>
      <c r="Q10" s="95"/>
      <c r="R10" s="95"/>
      <c r="S10" s="95"/>
      <c r="T10" s="95"/>
      <c r="U10" s="102" t="s">
        <v>22</v>
      </c>
      <c r="V10" s="89" t="s">
        <v>23</v>
      </c>
      <c r="W10" s="89" t="s">
        <v>35</v>
      </c>
      <c r="X10" s="89" t="s">
        <v>25</v>
      </c>
      <c r="Y10" s="89" t="s">
        <v>24</v>
      </c>
      <c r="Z10" s="3"/>
      <c r="AB10" s="6"/>
      <c r="AC10"/>
    </row>
    <row r="11" spans="2:29" ht="48.75" customHeight="1">
      <c r="B11" s="90"/>
      <c r="C11" s="99" t="s">
        <v>2</v>
      </c>
      <c r="D11" s="88" t="s">
        <v>3</v>
      </c>
      <c r="E11" s="88" t="s">
        <v>4</v>
      </c>
      <c r="F11" s="88" t="s">
        <v>5</v>
      </c>
      <c r="G11" s="88" t="s">
        <v>8</v>
      </c>
      <c r="H11" s="88" t="s">
        <v>9</v>
      </c>
      <c r="I11" s="88" t="s">
        <v>10</v>
      </c>
      <c r="J11" s="88" t="s">
        <v>11</v>
      </c>
      <c r="K11" s="88" t="s">
        <v>12</v>
      </c>
      <c r="L11" s="88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33</v>
      </c>
      <c r="R11" s="89" t="s">
        <v>20</v>
      </c>
      <c r="S11" s="89" t="s">
        <v>34</v>
      </c>
      <c r="T11" s="89" t="s">
        <v>21</v>
      </c>
      <c r="U11" s="103"/>
      <c r="V11" s="90"/>
      <c r="W11" s="90"/>
      <c r="X11" s="90"/>
      <c r="Y11" s="90"/>
      <c r="Z11" s="3"/>
      <c r="AB11" s="6"/>
      <c r="AC11"/>
    </row>
    <row r="12" spans="2:29" ht="15.75" customHeight="1">
      <c r="B12" s="90"/>
      <c r="C12" s="99"/>
      <c r="D12" s="88"/>
      <c r="E12" s="88"/>
      <c r="F12" s="88"/>
      <c r="G12" s="88"/>
      <c r="H12" s="88"/>
      <c r="I12" s="88"/>
      <c r="J12" s="88"/>
      <c r="K12" s="88"/>
      <c r="L12" s="88"/>
      <c r="M12" s="90"/>
      <c r="N12" s="90"/>
      <c r="O12" s="90"/>
      <c r="P12" s="90"/>
      <c r="Q12" s="90"/>
      <c r="R12" s="90"/>
      <c r="S12" s="90"/>
      <c r="T12" s="90"/>
      <c r="U12" s="103"/>
      <c r="V12" s="90"/>
      <c r="W12" s="90"/>
      <c r="X12" s="90"/>
      <c r="Y12" s="90"/>
      <c r="Z12" s="3"/>
      <c r="AB12" s="6"/>
      <c r="AC12"/>
    </row>
    <row r="13" spans="2:29" ht="30" customHeight="1">
      <c r="B13" s="106"/>
      <c r="C13" s="99"/>
      <c r="D13" s="88"/>
      <c r="E13" s="88"/>
      <c r="F13" s="88"/>
      <c r="G13" s="88"/>
      <c r="H13" s="88"/>
      <c r="I13" s="88"/>
      <c r="J13" s="88"/>
      <c r="K13" s="88"/>
      <c r="L13" s="88"/>
      <c r="M13" s="91"/>
      <c r="N13" s="91"/>
      <c r="O13" s="91"/>
      <c r="P13" s="91"/>
      <c r="Q13" s="91"/>
      <c r="R13" s="91"/>
      <c r="S13" s="91"/>
      <c r="T13" s="91"/>
      <c r="U13" s="104"/>
      <c r="V13" s="91"/>
      <c r="W13" s="91"/>
      <c r="X13" s="91"/>
      <c r="Y13" s="91"/>
      <c r="Z13" s="3"/>
      <c r="AB13" s="6"/>
      <c r="AC13"/>
    </row>
    <row r="14" spans="2:29" ht="12.75">
      <c r="B14" s="17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6">
        <v>0.7216</v>
      </c>
      <c r="P14" s="47"/>
      <c r="Q14" s="48"/>
      <c r="R14" s="47"/>
      <c r="S14" s="48"/>
      <c r="T14" s="47"/>
      <c r="U14" s="49"/>
      <c r="V14" s="49"/>
      <c r="W14" s="46"/>
      <c r="X14" s="46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>
        <v>0.7219</v>
      </c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>
        <v>0.7219</v>
      </c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8">
        <v>4</v>
      </c>
      <c r="C17" s="59">
        <v>92.1318</v>
      </c>
      <c r="D17" s="59">
        <v>3.0626</v>
      </c>
      <c r="E17" s="59">
        <v>0.5522</v>
      </c>
      <c r="F17" s="59">
        <v>0.057</v>
      </c>
      <c r="G17" s="59">
        <v>0.0857</v>
      </c>
      <c r="H17" s="59">
        <v>0.0017</v>
      </c>
      <c r="I17" s="59">
        <v>0.0118</v>
      </c>
      <c r="J17" s="59">
        <v>0.0092</v>
      </c>
      <c r="K17" s="59">
        <v>0.0058</v>
      </c>
      <c r="L17" s="59">
        <v>0.0104</v>
      </c>
      <c r="M17" s="59">
        <v>4.013</v>
      </c>
      <c r="N17" s="59">
        <v>0.0588</v>
      </c>
      <c r="O17" s="59">
        <v>0.7216</v>
      </c>
      <c r="P17" s="60">
        <v>33.29</v>
      </c>
      <c r="Q17" s="61">
        <v>7952</v>
      </c>
      <c r="R17" s="60">
        <v>36.9</v>
      </c>
      <c r="S17" s="62">
        <v>8812</v>
      </c>
      <c r="T17" s="60">
        <v>47.83</v>
      </c>
      <c r="U17" s="60"/>
      <c r="V17" s="62"/>
      <c r="W17" s="63"/>
      <c r="X17" s="64"/>
      <c r="Y17" s="65"/>
      <c r="AA17" s="4">
        <f>SUM(C17:N17)</f>
        <v>100.00000000000001</v>
      </c>
      <c r="AB17" s="32" t="str">
        <f>IF(AA17=100,"ОК"," ")</f>
        <v>ОК</v>
      </c>
      <c r="AC17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>
        <v>0.7201</v>
      </c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>
        <v>0.7188</v>
      </c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7">
        <v>0.719</v>
      </c>
      <c r="P20" s="47"/>
      <c r="Q20" s="48"/>
      <c r="R20" s="47"/>
      <c r="S20" s="48"/>
      <c r="T20" s="47"/>
      <c r="U20" s="49"/>
      <c r="V20" s="49"/>
      <c r="W20" s="46"/>
      <c r="X20" s="46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>
        <v>0.7189</v>
      </c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>
        <v>0.719</v>
      </c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10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7">
        <v>0.7187</v>
      </c>
      <c r="P23" s="47"/>
      <c r="Q23" s="48"/>
      <c r="R23" s="47"/>
      <c r="S23" s="48"/>
      <c r="T23" s="47"/>
      <c r="U23" s="49"/>
      <c r="V23" s="49"/>
      <c r="W23" s="46"/>
      <c r="X23" s="46"/>
      <c r="Y23" s="18"/>
      <c r="AA23" s="4">
        <f t="shared" si="0"/>
        <v>0</v>
      </c>
      <c r="AB23" s="32" t="str">
        <f t="shared" si="1"/>
        <v> </v>
      </c>
      <c r="AC23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>
        <v>0.7192</v>
      </c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>
        <v>92.1548</v>
      </c>
      <c r="D25" s="59">
        <v>3.3177</v>
      </c>
      <c r="E25" s="59">
        <v>0.5856</v>
      </c>
      <c r="F25" s="59">
        <v>0.0479</v>
      </c>
      <c r="G25" s="59">
        <v>0.0722</v>
      </c>
      <c r="H25" s="59">
        <v>0.0031</v>
      </c>
      <c r="I25" s="59">
        <v>0.0128</v>
      </c>
      <c r="J25" s="59">
        <v>0.013</v>
      </c>
      <c r="K25" s="59">
        <v>0.0061</v>
      </c>
      <c r="L25" s="59">
        <v>0.0102</v>
      </c>
      <c r="M25" s="59">
        <v>3.6812</v>
      </c>
      <c r="N25" s="59">
        <v>0.0954</v>
      </c>
      <c r="O25" s="59">
        <v>0.7192</v>
      </c>
      <c r="P25" s="60">
        <v>33.46</v>
      </c>
      <c r="Q25" s="61">
        <v>7993</v>
      </c>
      <c r="R25" s="60">
        <v>37.08</v>
      </c>
      <c r="S25" s="61">
        <v>8857</v>
      </c>
      <c r="T25" s="60">
        <v>48.06</v>
      </c>
      <c r="U25" s="60"/>
      <c r="V25" s="49"/>
      <c r="W25" s="46"/>
      <c r="X25" s="46"/>
      <c r="Y25" s="18"/>
      <c r="AA25" s="4">
        <f t="shared" si="0"/>
        <v>100</v>
      </c>
      <c r="AB25" s="32" t="str">
        <f t="shared" si="1"/>
        <v>ОК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>
        <v>0.72</v>
      </c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0.7199</v>
      </c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2" t="str">
        <f>IF(AA27=100,"ОК"," ")</f>
        <v> </v>
      </c>
      <c r="AC27"/>
    </row>
    <row r="28" spans="2:28" s="73" customFormat="1" ht="12.75">
      <c r="B28" s="58">
        <v>15</v>
      </c>
      <c r="C28" s="59">
        <v>93.1221</v>
      </c>
      <c r="D28" s="59">
        <v>3.7117</v>
      </c>
      <c r="E28" s="59">
        <v>0.98</v>
      </c>
      <c r="F28" s="59">
        <v>0.1338</v>
      </c>
      <c r="G28" s="59">
        <v>0.1941</v>
      </c>
      <c r="H28" s="59">
        <v>0.0088</v>
      </c>
      <c r="I28" s="59">
        <v>0.0528</v>
      </c>
      <c r="J28" s="59">
        <v>0.0439</v>
      </c>
      <c r="K28" s="59">
        <v>0.103</v>
      </c>
      <c r="L28" s="59">
        <v>0.0088</v>
      </c>
      <c r="M28" s="59">
        <v>1.3725</v>
      </c>
      <c r="N28" s="59">
        <v>0.2685</v>
      </c>
      <c r="O28" s="59">
        <v>0.7196</v>
      </c>
      <c r="P28" s="60">
        <v>34.85</v>
      </c>
      <c r="Q28" s="61">
        <v>8325</v>
      </c>
      <c r="R28" s="60">
        <v>38.6</v>
      </c>
      <c r="S28" s="62">
        <v>9220</v>
      </c>
      <c r="T28" s="60">
        <v>49.83</v>
      </c>
      <c r="U28" s="62"/>
      <c r="V28" s="62"/>
      <c r="W28" s="63" t="s">
        <v>50</v>
      </c>
      <c r="X28" s="64">
        <v>0.006</v>
      </c>
      <c r="Y28" s="65">
        <v>0.0001</v>
      </c>
      <c r="AA28" s="74">
        <f>SUM(C28:N28)</f>
        <v>99.99999999999999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>
        <v>0.7264</v>
      </c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>
        <v>0.7284</v>
      </c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9" ht="12.75">
      <c r="B31" s="19">
        <v>18</v>
      </c>
      <c r="C31" s="1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67">
        <v>0.7189</v>
      </c>
      <c r="P31" s="47"/>
      <c r="Q31" s="48"/>
      <c r="R31" s="47"/>
      <c r="S31" s="48"/>
      <c r="T31" s="47"/>
      <c r="U31" s="49"/>
      <c r="V31" s="49"/>
      <c r="W31" s="46"/>
      <c r="X31" s="46"/>
      <c r="Y31" s="18"/>
      <c r="AA31" s="4">
        <f t="shared" si="0"/>
        <v>0</v>
      </c>
      <c r="AB31" s="32" t="str">
        <f t="shared" si="1"/>
        <v> </v>
      </c>
      <c r="AC31"/>
    </row>
    <row r="32" spans="2:28" s="80" customFormat="1" ht="12.75">
      <c r="B32" s="58">
        <v>19</v>
      </c>
      <c r="C32" s="76">
        <v>92.5495</v>
      </c>
      <c r="D32" s="76">
        <v>4.0911</v>
      </c>
      <c r="E32" s="76">
        <v>0.9855</v>
      </c>
      <c r="F32" s="76">
        <v>0.1261</v>
      </c>
      <c r="G32" s="76">
        <v>0.2082</v>
      </c>
      <c r="H32" s="76">
        <v>0.01</v>
      </c>
      <c r="I32" s="76">
        <v>0.0596</v>
      </c>
      <c r="J32" s="76">
        <v>0.0489</v>
      </c>
      <c r="K32" s="76">
        <v>0.0947</v>
      </c>
      <c r="L32" s="76">
        <v>0.0084</v>
      </c>
      <c r="M32" s="76">
        <v>1.5564</v>
      </c>
      <c r="N32" s="76">
        <v>0.2616</v>
      </c>
      <c r="O32" s="76">
        <v>0.719</v>
      </c>
      <c r="P32" s="77">
        <v>34.91</v>
      </c>
      <c r="Q32" s="78">
        <v>8337</v>
      </c>
      <c r="R32" s="77">
        <v>38.65</v>
      </c>
      <c r="S32" s="79">
        <v>8231</v>
      </c>
      <c r="T32" s="77">
        <v>49.78</v>
      </c>
      <c r="U32" s="79"/>
      <c r="V32" s="79"/>
      <c r="W32" s="63"/>
      <c r="X32" s="64"/>
      <c r="Y32" s="65"/>
      <c r="AA32" s="81">
        <f>SUM(C32:N32)</f>
        <v>100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>
        <v>0.725</v>
      </c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>
        <v>0.7194</v>
      </c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7">
        <v>0.7187</v>
      </c>
      <c r="P35" s="47"/>
      <c r="Q35" s="48"/>
      <c r="R35" s="47"/>
      <c r="S35" s="48"/>
      <c r="T35" s="47"/>
      <c r="U35" s="49"/>
      <c r="V35" s="49"/>
      <c r="W35" s="46"/>
      <c r="X35" s="46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>
        <v>0.7187</v>
      </c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67">
        <v>0.7279</v>
      </c>
      <c r="P37" s="47"/>
      <c r="Q37" s="48"/>
      <c r="R37" s="47"/>
      <c r="S37" s="48"/>
      <c r="T37" s="47"/>
      <c r="U37" s="49"/>
      <c r="V37" s="49"/>
      <c r="W37" s="46"/>
      <c r="X37" s="50"/>
      <c r="Y37" s="50"/>
      <c r="AA37" s="4">
        <f t="shared" si="0"/>
        <v>0</v>
      </c>
      <c r="AB37" s="32" t="str">
        <f t="shared" si="1"/>
        <v> </v>
      </c>
      <c r="AC37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>
        <v>0.7294</v>
      </c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>
        <v>92.4193</v>
      </c>
      <c r="D39" s="59">
        <v>4.0924</v>
      </c>
      <c r="E39" s="59">
        <v>1.0145</v>
      </c>
      <c r="F39" s="59">
        <v>0.1335</v>
      </c>
      <c r="G39" s="59">
        <v>0.222</v>
      </c>
      <c r="H39" s="59">
        <v>0.0057</v>
      </c>
      <c r="I39" s="59">
        <v>0.0692</v>
      </c>
      <c r="J39" s="59">
        <v>0.0571</v>
      </c>
      <c r="K39" s="59">
        <v>0.1453</v>
      </c>
      <c r="L39" s="59">
        <v>0.0085</v>
      </c>
      <c r="M39" s="59">
        <v>1.5261</v>
      </c>
      <c r="N39" s="59">
        <v>0.3064</v>
      </c>
      <c r="O39" s="59">
        <v>0.7299</v>
      </c>
      <c r="P39" s="60">
        <v>35.01</v>
      </c>
      <c r="Q39" s="61">
        <v>8362</v>
      </c>
      <c r="R39" s="60">
        <v>38.77</v>
      </c>
      <c r="S39" s="62">
        <v>9259</v>
      </c>
      <c r="T39" s="60">
        <v>49.83</v>
      </c>
      <c r="U39" s="62"/>
      <c r="V39" s="62"/>
      <c r="W39" s="83"/>
      <c r="X39" s="84"/>
      <c r="Y39" s="59"/>
      <c r="AA39" s="81">
        <f>SUM(C39:N39)</f>
        <v>100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>
        <v>0.7298</v>
      </c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>
        <v>0.7299</v>
      </c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>
        <v>0.7302</v>
      </c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>
        <v>0.7346</v>
      </c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8"/>
      <c r="U47" s="69"/>
      <c r="V47" s="69"/>
      <c r="W47" s="92">
        <v>42490</v>
      </c>
      <c r="X47" s="93"/>
      <c r="Y47" s="70"/>
      <c r="AC47" s="71"/>
    </row>
    <row r="48" spans="4:29" s="1" customFormat="1" ht="12.75">
      <c r="D48" s="1" t="s">
        <v>27</v>
      </c>
      <c r="O48" s="2"/>
      <c r="P48" s="72" t="s">
        <v>29</v>
      </c>
      <c r="Q48" s="72"/>
      <c r="T48" s="2"/>
      <c r="U48" s="2" t="s">
        <v>0</v>
      </c>
      <c r="W48" s="2"/>
      <c r="X48" s="2" t="s">
        <v>16</v>
      </c>
      <c r="AC48" s="71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69"/>
      <c r="V49" s="69"/>
      <c r="W49" s="92">
        <v>42490</v>
      </c>
      <c r="X49" s="93"/>
      <c r="Y49" s="13"/>
      <c r="AC49" s="7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J1">
      <selection activeCell="X14" sqref="X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57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07" t="s">
        <v>36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22"/>
    </row>
    <row r="6" spans="2:29" ht="18" customHeight="1">
      <c r="B6" s="105" t="s">
        <v>55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57"/>
      <c r="AA6" s="57"/>
      <c r="AC6" s="6"/>
    </row>
    <row r="7" spans="2:29" ht="18" customHeight="1">
      <c r="B7" s="97" t="s">
        <v>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89" t="s">
        <v>26</v>
      </c>
      <c r="C9" s="94" t="s">
        <v>41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8" t="s">
        <v>42</v>
      </c>
      <c r="X9" s="109" t="s">
        <v>45</v>
      </c>
      <c r="Y9" s="24"/>
      <c r="Z9"/>
    </row>
    <row r="10" spans="2:26" ht="48.75" customHeight="1">
      <c r="B10" s="90"/>
      <c r="C10" s="99" t="s">
        <v>64</v>
      </c>
      <c r="D10" s="88"/>
      <c r="E10" s="88"/>
      <c r="F10" s="88"/>
      <c r="G10" s="88"/>
      <c r="H10" s="88"/>
      <c r="I10" s="88"/>
      <c r="J10" s="88"/>
      <c r="K10" s="88"/>
      <c r="L10" s="88"/>
      <c r="M10" s="89"/>
      <c r="N10" s="89"/>
      <c r="O10" s="89"/>
      <c r="P10" s="89"/>
      <c r="Q10" s="89"/>
      <c r="R10" s="89"/>
      <c r="S10" s="89"/>
      <c r="T10" s="89"/>
      <c r="U10" s="89"/>
      <c r="V10" s="114"/>
      <c r="W10" s="108"/>
      <c r="X10" s="110"/>
      <c r="Y10" s="24"/>
      <c r="Z10"/>
    </row>
    <row r="11" spans="2:26" ht="15.75" customHeight="1">
      <c r="B11" s="90"/>
      <c r="C11" s="99"/>
      <c r="D11" s="88"/>
      <c r="E11" s="88"/>
      <c r="F11" s="88"/>
      <c r="G11" s="88"/>
      <c r="H11" s="88"/>
      <c r="I11" s="88"/>
      <c r="J11" s="88"/>
      <c r="K11" s="88"/>
      <c r="L11" s="88"/>
      <c r="M11" s="90"/>
      <c r="N11" s="90"/>
      <c r="O11" s="90"/>
      <c r="P11" s="90"/>
      <c r="Q11" s="90"/>
      <c r="R11" s="90"/>
      <c r="S11" s="90"/>
      <c r="T11" s="90"/>
      <c r="U11" s="90"/>
      <c r="V11" s="115"/>
      <c r="W11" s="108"/>
      <c r="X11" s="110"/>
      <c r="Y11" s="24"/>
      <c r="Z11"/>
    </row>
    <row r="12" spans="2:26" ht="30" customHeight="1">
      <c r="B12" s="106"/>
      <c r="C12" s="99"/>
      <c r="D12" s="88"/>
      <c r="E12" s="88"/>
      <c r="F12" s="88"/>
      <c r="G12" s="88"/>
      <c r="H12" s="88"/>
      <c r="I12" s="88"/>
      <c r="J12" s="88"/>
      <c r="K12" s="88"/>
      <c r="L12" s="88"/>
      <c r="M12" s="91"/>
      <c r="N12" s="91"/>
      <c r="O12" s="91"/>
      <c r="P12" s="91"/>
      <c r="Q12" s="91"/>
      <c r="R12" s="91"/>
      <c r="S12" s="91"/>
      <c r="T12" s="91"/>
      <c r="U12" s="91"/>
      <c r="V12" s="116"/>
      <c r="W12" s="108"/>
      <c r="X12" s="111"/>
      <c r="Y12" s="24"/>
      <c r="Z12"/>
    </row>
    <row r="13" spans="2:27" ht="15.75" customHeight="1">
      <c r="B13" s="17">
        <v>1</v>
      </c>
      <c r="C13" s="87">
        <v>106907.61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106907.61</v>
      </c>
      <c r="X13" s="54">
        <v>33.42</v>
      </c>
      <c r="Y13" s="25"/>
      <c r="Z13" s="113" t="s">
        <v>46</v>
      </c>
      <c r="AA13" s="113"/>
    </row>
    <row r="14" spans="2:27" ht="15.75">
      <c r="B14" s="17">
        <v>2</v>
      </c>
      <c r="C14" s="87">
        <v>1945.86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1945.86</v>
      </c>
      <c r="X14" s="33">
        <f>IF(Паспорт!P15&gt;0,Паспорт!P15,X13)</f>
        <v>33.42</v>
      </c>
      <c r="Y14" s="25"/>
      <c r="Z14" s="113"/>
      <c r="AA14" s="113"/>
    </row>
    <row r="15" spans="2:27" ht="15.75">
      <c r="B15" s="17">
        <v>3</v>
      </c>
      <c r="C15" s="87">
        <v>1002.55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1002.55</v>
      </c>
      <c r="X15" s="33">
        <f>IF(Паспорт!P16&gt;0,Паспорт!P16,X14)</f>
        <v>33.42</v>
      </c>
      <c r="Y15" s="25"/>
      <c r="Z15" s="113"/>
      <c r="AA15" s="113"/>
    </row>
    <row r="16" spans="2:27" ht="15.75">
      <c r="B16" s="17">
        <v>4</v>
      </c>
      <c r="C16" s="87">
        <v>118455.36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118455.36</v>
      </c>
      <c r="X16" s="33">
        <f>IF(Паспорт!P17&gt;0,Паспорт!P17,X15)</f>
        <v>33.29</v>
      </c>
      <c r="Y16" s="25"/>
      <c r="Z16" s="113"/>
      <c r="AA16" s="113"/>
    </row>
    <row r="17" spans="2:27" ht="15.75">
      <c r="B17" s="17">
        <v>5</v>
      </c>
      <c r="C17" s="87">
        <v>153088.84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153088.84</v>
      </c>
      <c r="X17" s="33">
        <f>IF(Паспорт!P18&gt;0,Паспорт!P18,X16)</f>
        <v>33.29</v>
      </c>
      <c r="Y17" s="25"/>
      <c r="Z17" s="113"/>
      <c r="AA17" s="113"/>
    </row>
    <row r="18" spans="2:27" ht="15.75" customHeight="1">
      <c r="B18" s="17">
        <v>6</v>
      </c>
      <c r="C18" s="87">
        <v>111531.59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111531.59</v>
      </c>
      <c r="X18" s="33">
        <f>IF(Паспорт!P19&gt;0,Паспорт!P19,X17)</f>
        <v>33.29</v>
      </c>
      <c r="Y18" s="25"/>
      <c r="Z18" s="113"/>
      <c r="AA18" s="113"/>
    </row>
    <row r="19" spans="2:27" ht="15.75">
      <c r="B19" s="17">
        <v>7</v>
      </c>
      <c r="C19" s="87">
        <v>64401.19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64401.19</v>
      </c>
      <c r="X19" s="33">
        <f>IF(Паспорт!P20&gt;0,Паспорт!P20,X18)</f>
        <v>33.29</v>
      </c>
      <c r="Y19" s="25"/>
      <c r="Z19" s="113"/>
      <c r="AA19" s="113"/>
    </row>
    <row r="20" spans="2:27" ht="15.75">
      <c r="B20" s="17">
        <v>8</v>
      </c>
      <c r="C20" s="87">
        <v>38537.53999999999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38537.53999999999</v>
      </c>
      <c r="X20" s="33">
        <f>IF(Паспорт!P21&gt;0,Паспорт!P21,X19)</f>
        <v>33.29</v>
      </c>
      <c r="Y20" s="25"/>
      <c r="Z20" s="113"/>
      <c r="AA20" s="113"/>
    </row>
    <row r="21" spans="2:26" ht="15" customHeight="1">
      <c r="B21" s="17">
        <v>9</v>
      </c>
      <c r="C21" s="87">
        <v>8951.84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8951.84</v>
      </c>
      <c r="X21" s="33">
        <f>IF(Паспорт!P22&gt;0,Паспорт!P22,X20)</f>
        <v>33.29</v>
      </c>
      <c r="Y21" s="25"/>
      <c r="Z21" s="31"/>
    </row>
    <row r="22" spans="2:26" ht="15.75">
      <c r="B22" s="17">
        <v>10</v>
      </c>
      <c r="C22" s="87">
        <v>32147.32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32147.32</v>
      </c>
      <c r="X22" s="33">
        <f>IF(Паспорт!P23&gt;0,Паспорт!P23,X21)</f>
        <v>33.29</v>
      </c>
      <c r="Y22" s="25"/>
      <c r="Z22" s="31"/>
    </row>
    <row r="23" spans="2:26" ht="15.75">
      <c r="B23" s="17">
        <v>11</v>
      </c>
      <c r="C23" s="87">
        <v>67929.87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67929.87</v>
      </c>
      <c r="X23" s="33">
        <f>IF(Паспорт!P24&gt;0,Паспорт!P24,X22)</f>
        <v>33.29</v>
      </c>
      <c r="Y23" s="25"/>
      <c r="Z23" s="31"/>
    </row>
    <row r="24" spans="2:26" ht="15.75">
      <c r="B24" s="17">
        <v>12</v>
      </c>
      <c r="C24" s="87">
        <v>111390.31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111390.31</v>
      </c>
      <c r="X24" s="33">
        <f>IF(Паспорт!P25&gt;0,Паспорт!P25,X23)</f>
        <v>33.46</v>
      </c>
      <c r="Y24" s="25"/>
      <c r="Z24" s="31"/>
    </row>
    <row r="25" spans="2:26" ht="15.75">
      <c r="B25" s="17">
        <v>13</v>
      </c>
      <c r="C25" s="87">
        <v>123112.13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123112.13</v>
      </c>
      <c r="X25" s="33">
        <f>IF(Паспорт!P26&gt;0,Паспорт!P26,X24)</f>
        <v>33.46</v>
      </c>
      <c r="Y25" s="25"/>
      <c r="Z25" s="31"/>
    </row>
    <row r="26" spans="2:26" ht="15.75">
      <c r="B26" s="17">
        <v>14</v>
      </c>
      <c r="C26" s="87">
        <v>120980.65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120980.65</v>
      </c>
      <c r="X26" s="33">
        <f>IF(Паспорт!P27&gt;0,Паспорт!P27,X25)</f>
        <v>33.46</v>
      </c>
      <c r="Y26" s="25"/>
      <c r="Z26" s="31"/>
    </row>
    <row r="27" spans="2:26" ht="15.75">
      <c r="B27" s="17">
        <v>15</v>
      </c>
      <c r="C27" s="87">
        <v>116313.23999999999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116313.23999999999</v>
      </c>
      <c r="X27" s="33">
        <f>IF(Паспорт!P28&gt;0,Паспорт!P28,X26)</f>
        <v>34.85</v>
      </c>
      <c r="Y27" s="25"/>
      <c r="Z27" s="31"/>
    </row>
    <row r="28" spans="2:26" ht="15.75">
      <c r="B28" s="19">
        <v>16</v>
      </c>
      <c r="C28" s="87">
        <v>72972.85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72972.85</v>
      </c>
      <c r="X28" s="33">
        <f>IF(Паспорт!P29&gt;0,Паспорт!P29,X27)</f>
        <v>34.85</v>
      </c>
      <c r="Y28" s="25"/>
      <c r="Z28" s="31"/>
    </row>
    <row r="29" spans="2:26" ht="15.75">
      <c r="B29" s="19">
        <v>17</v>
      </c>
      <c r="C29" s="87">
        <v>25147.64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25147.64</v>
      </c>
      <c r="X29" s="33">
        <f>IF(Паспорт!P30&gt;0,Паспорт!P30,X28)</f>
        <v>34.85</v>
      </c>
      <c r="Y29" s="25"/>
      <c r="Z29" s="31"/>
    </row>
    <row r="30" spans="2:26" ht="15.75">
      <c r="B30" s="19">
        <v>18</v>
      </c>
      <c r="C30" s="87">
        <v>45080.37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45080.37</v>
      </c>
      <c r="X30" s="33">
        <f>IF(Паспорт!P31&gt;0,Паспорт!P31,X29)</f>
        <v>34.85</v>
      </c>
      <c r="Y30" s="25"/>
      <c r="Z30" s="31"/>
    </row>
    <row r="31" spans="2:26" ht="15.75">
      <c r="B31" s="19">
        <v>19</v>
      </c>
      <c r="C31" s="87">
        <v>61132.45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61132.45</v>
      </c>
      <c r="X31" s="33">
        <f>IF(Паспорт!P32&gt;0,Паспорт!P32,X30)</f>
        <v>34.91</v>
      </c>
      <c r="Y31" s="25"/>
      <c r="Z31" s="31"/>
    </row>
    <row r="32" spans="2:26" ht="15.75">
      <c r="B32" s="19">
        <v>20</v>
      </c>
      <c r="C32" s="87">
        <v>80133.48999999999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80133.48999999999</v>
      </c>
      <c r="X32" s="33">
        <f>IF(Паспорт!P33&gt;0,Паспорт!P33,X31)</f>
        <v>34.91</v>
      </c>
      <c r="Y32" s="25"/>
      <c r="Z32" s="31"/>
    </row>
    <row r="33" spans="2:26" ht="15.75">
      <c r="B33" s="19">
        <v>21</v>
      </c>
      <c r="C33" s="87">
        <v>51780.100000000006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51780.100000000006</v>
      </c>
      <c r="X33" s="33">
        <f>IF(Паспорт!P34&gt;0,Паспорт!P34,X32)</f>
        <v>34.91</v>
      </c>
      <c r="Y33" s="25"/>
      <c r="Z33" s="31"/>
    </row>
    <row r="34" spans="2:26" ht="15.75">
      <c r="B34" s="19">
        <v>22</v>
      </c>
      <c r="C34" s="87">
        <v>45857.490000000005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45857.490000000005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87">
        <v>8675.94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8675.94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87">
        <v>56767.51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56767.51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87">
        <v>115647.12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115647.12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87">
        <v>122197.72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122197.72</v>
      </c>
      <c r="X38" s="33">
        <f>IF(Паспорт!P39&gt;0,Паспорт!P39,X37)</f>
        <v>35.01</v>
      </c>
      <c r="Y38" s="25"/>
      <c r="Z38" s="31"/>
    </row>
    <row r="39" spans="2:26" ht="15.75">
      <c r="B39" s="19">
        <v>27</v>
      </c>
      <c r="C39" s="87">
        <v>123676.28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123676.28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7">
        <v>125075.89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125075.89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7">
        <v>110300.73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110300.73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7">
        <v>72526.06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72526.06</v>
      </c>
      <c r="X42" s="33">
        <f>IF(Паспорт!P43&gt;0,Паспорт!P43,X41)</f>
        <v>35.01</v>
      </c>
      <c r="Y42" s="25"/>
      <c r="Z42" s="31"/>
    </row>
    <row r="43" spans="2:27" ht="66" customHeight="1">
      <c r="B43" s="19" t="s">
        <v>42</v>
      </c>
      <c r="C43" s="37">
        <f aca="true" t="shared" si="1" ref="C43:W43">SUM(C13:C42)</f>
        <v>2293667.54</v>
      </c>
      <c r="D43" s="37">
        <f t="shared" si="1"/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 t="shared" si="1"/>
        <v>2293667.54</v>
      </c>
      <c r="X43" s="34">
        <f>SUMPRODUCT(X13:X42,W13:W42)/SUM(W13:W42)</f>
        <v>34.21098863442955</v>
      </c>
      <c r="Y43" s="30"/>
      <c r="Z43" s="112" t="s">
        <v>43</v>
      </c>
      <c r="AA43" s="112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27"/>
      <c r="Z45"/>
    </row>
    <row r="46" spans="3:4" ht="12.75">
      <c r="C46" s="1"/>
      <c r="D46" s="1"/>
    </row>
    <row r="47" spans="2:25" ht="15">
      <c r="B47" s="38"/>
      <c r="C47" s="13" t="s">
        <v>58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59</v>
      </c>
      <c r="X47" s="14"/>
      <c r="Y47" s="28"/>
    </row>
    <row r="48" spans="3:25" ht="12.75">
      <c r="C48" s="1"/>
      <c r="D48" s="1" t="s">
        <v>39</v>
      </c>
      <c r="O48" s="2"/>
      <c r="P48" s="16" t="s">
        <v>60</v>
      </c>
      <c r="Q48" s="16"/>
      <c r="W48" s="15" t="s">
        <v>61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62</v>
      </c>
      <c r="X49" s="14"/>
      <c r="Y49" s="29"/>
    </row>
    <row r="50" spans="3:25" ht="12.75">
      <c r="C50" s="1"/>
      <c r="D50" s="1" t="s">
        <v>40</v>
      </c>
      <c r="O50" s="2"/>
      <c r="P50" s="15" t="s">
        <v>63</v>
      </c>
      <c r="Q50" s="15"/>
      <c r="W50" s="15" t="s">
        <v>61</v>
      </c>
      <c r="Y50" s="2"/>
    </row>
  </sheetData>
  <sheetProtection/>
  <mergeCells count="30">
    <mergeCell ref="C45:X45"/>
    <mergeCell ref="J10:J12"/>
    <mergeCell ref="K10:K12"/>
    <mergeCell ref="L10:L12"/>
    <mergeCell ref="M10:M12"/>
    <mergeCell ref="V10:V12"/>
    <mergeCell ref="N10:N12"/>
    <mergeCell ref="O10:O12"/>
    <mergeCell ref="Z43:AA43"/>
    <mergeCell ref="E10:E12"/>
    <mergeCell ref="F10:F12"/>
    <mergeCell ref="G10:G12"/>
    <mergeCell ref="H10:H12"/>
    <mergeCell ref="R10:R12"/>
    <mergeCell ref="S10:S12"/>
    <mergeCell ref="Z13:AA20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B6:Y6"/>
    <mergeCell ref="B7:Y7"/>
    <mergeCell ref="P10:P12"/>
    <mergeCell ref="Q10:Q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3" sqref="D3:D32"/>
    </sheetView>
  </sheetViews>
  <sheetFormatPr defaultColWidth="9.00390625" defaultRowHeight="12.75"/>
  <sheetData>
    <row r="1" ht="12.75">
      <c r="A1" t="s">
        <v>65</v>
      </c>
    </row>
    <row r="2" spans="1:3" ht="12.75">
      <c r="A2" t="s">
        <v>66</v>
      </c>
      <c r="B2" t="s">
        <v>67</v>
      </c>
      <c r="C2" t="s">
        <v>67</v>
      </c>
    </row>
    <row r="3" spans="1:4" ht="12.75">
      <c r="A3">
        <v>1</v>
      </c>
      <c r="B3">
        <v>52559.64</v>
      </c>
      <c r="C3">
        <v>54347.97</v>
      </c>
      <c r="D3">
        <f>C3+B3</f>
        <v>106907.61</v>
      </c>
    </row>
    <row r="4" spans="1:4" ht="12.75">
      <c r="A4">
        <v>2</v>
      </c>
      <c r="B4">
        <v>487.03</v>
      </c>
      <c r="C4">
        <v>1458.83</v>
      </c>
      <c r="D4">
        <f aca="true" t="shared" si="0" ref="D4:D32">C4+B4</f>
        <v>1945.86</v>
      </c>
    </row>
    <row r="5" spans="1:4" ht="12.75">
      <c r="A5">
        <v>3</v>
      </c>
      <c r="B5">
        <v>0</v>
      </c>
      <c r="C5">
        <v>1002.55</v>
      </c>
      <c r="D5">
        <f t="shared" si="0"/>
        <v>1002.55</v>
      </c>
    </row>
    <row r="6" spans="1:4" ht="12.75">
      <c r="A6">
        <v>4</v>
      </c>
      <c r="B6">
        <v>57448.93</v>
      </c>
      <c r="C6">
        <v>61006.43</v>
      </c>
      <c r="D6">
        <f t="shared" si="0"/>
        <v>118455.36</v>
      </c>
    </row>
    <row r="7" spans="1:4" ht="12.75">
      <c r="A7">
        <v>5</v>
      </c>
      <c r="B7">
        <v>75271.98</v>
      </c>
      <c r="C7">
        <v>77816.86</v>
      </c>
      <c r="D7">
        <f t="shared" si="0"/>
        <v>153088.84</v>
      </c>
    </row>
    <row r="8" spans="1:4" ht="12.75">
      <c r="A8">
        <v>6</v>
      </c>
      <c r="B8">
        <v>54830.49</v>
      </c>
      <c r="C8">
        <v>56701.1</v>
      </c>
      <c r="D8">
        <f t="shared" si="0"/>
        <v>111531.59</v>
      </c>
    </row>
    <row r="9" spans="1:4" ht="12.75">
      <c r="A9">
        <v>7</v>
      </c>
      <c r="B9">
        <v>31681.01</v>
      </c>
      <c r="C9">
        <v>32720.18</v>
      </c>
      <c r="D9">
        <f t="shared" si="0"/>
        <v>64401.19</v>
      </c>
    </row>
    <row r="10" spans="1:4" ht="12.75">
      <c r="A10">
        <v>8</v>
      </c>
      <c r="B10">
        <v>18959.85</v>
      </c>
      <c r="C10">
        <v>19577.69</v>
      </c>
      <c r="D10">
        <f t="shared" si="0"/>
        <v>38537.53999999999</v>
      </c>
    </row>
    <row r="11" spans="1:4" ht="12.75">
      <c r="A11">
        <v>9</v>
      </c>
      <c r="B11">
        <v>0</v>
      </c>
      <c r="C11">
        <v>8951.84</v>
      </c>
      <c r="D11">
        <f t="shared" si="0"/>
        <v>8951.84</v>
      </c>
    </row>
    <row r="12" spans="1:4" ht="12.75">
      <c r="A12">
        <v>10</v>
      </c>
      <c r="B12">
        <v>0</v>
      </c>
      <c r="C12">
        <v>32147.32</v>
      </c>
      <c r="D12">
        <f t="shared" si="0"/>
        <v>32147.32</v>
      </c>
    </row>
    <row r="13" spans="1:4" ht="12.75">
      <c r="A13">
        <v>11</v>
      </c>
      <c r="B13">
        <v>20702.29</v>
      </c>
      <c r="C13">
        <v>47227.58</v>
      </c>
      <c r="D13">
        <f t="shared" si="0"/>
        <v>67929.87</v>
      </c>
    </row>
    <row r="14" spans="1:4" ht="12.75">
      <c r="A14">
        <v>12</v>
      </c>
      <c r="B14">
        <v>54788.38</v>
      </c>
      <c r="C14">
        <v>56601.93</v>
      </c>
      <c r="D14">
        <f t="shared" si="0"/>
        <v>111390.31</v>
      </c>
    </row>
    <row r="15" spans="1:4" ht="12.75">
      <c r="A15">
        <v>13</v>
      </c>
      <c r="B15">
        <v>60560.72</v>
      </c>
      <c r="C15">
        <v>62551.41</v>
      </c>
      <c r="D15">
        <f t="shared" si="0"/>
        <v>123112.13</v>
      </c>
    </row>
    <row r="16" spans="1:4" ht="12.75">
      <c r="A16">
        <v>14</v>
      </c>
      <c r="B16">
        <v>59508.09</v>
      </c>
      <c r="C16">
        <v>61472.56</v>
      </c>
      <c r="D16">
        <f t="shared" si="0"/>
        <v>120980.65</v>
      </c>
    </row>
    <row r="17" spans="1:4" ht="12.75">
      <c r="A17">
        <v>15</v>
      </c>
      <c r="B17">
        <v>57202.63</v>
      </c>
      <c r="C17">
        <v>59110.61</v>
      </c>
      <c r="D17">
        <f t="shared" si="0"/>
        <v>116313.23999999999</v>
      </c>
    </row>
    <row r="18" spans="1:4" ht="12.75">
      <c r="A18">
        <v>16</v>
      </c>
      <c r="B18">
        <v>35887.37</v>
      </c>
      <c r="C18">
        <v>37085.48</v>
      </c>
      <c r="D18">
        <f t="shared" si="0"/>
        <v>72972.85</v>
      </c>
    </row>
    <row r="19" spans="1:4" ht="12.75">
      <c r="A19">
        <v>17</v>
      </c>
      <c r="B19">
        <v>64.91</v>
      </c>
      <c r="C19">
        <v>25082.73</v>
      </c>
      <c r="D19">
        <f t="shared" si="0"/>
        <v>25147.64</v>
      </c>
    </row>
    <row r="20" spans="1:4" ht="12.75">
      <c r="A20">
        <v>18</v>
      </c>
      <c r="B20">
        <v>0</v>
      </c>
      <c r="C20">
        <v>45080.37</v>
      </c>
      <c r="D20">
        <f t="shared" si="0"/>
        <v>45080.37</v>
      </c>
    </row>
    <row r="21" spans="1:4" ht="12.75">
      <c r="A21">
        <v>19</v>
      </c>
      <c r="B21">
        <v>0</v>
      </c>
      <c r="C21">
        <v>61132.45</v>
      </c>
      <c r="D21">
        <f t="shared" si="0"/>
        <v>61132.45</v>
      </c>
    </row>
    <row r="22" spans="1:4" ht="12.75">
      <c r="A22">
        <v>20</v>
      </c>
      <c r="B22">
        <v>37916.72</v>
      </c>
      <c r="C22">
        <v>42216.77</v>
      </c>
      <c r="D22">
        <f t="shared" si="0"/>
        <v>80133.48999999999</v>
      </c>
    </row>
    <row r="23" spans="1:4" ht="12.75">
      <c r="A23">
        <v>21</v>
      </c>
      <c r="B23">
        <v>25473.27</v>
      </c>
      <c r="C23">
        <v>26306.83</v>
      </c>
      <c r="D23">
        <f t="shared" si="0"/>
        <v>51780.100000000006</v>
      </c>
    </row>
    <row r="24" spans="1:4" ht="12.75">
      <c r="A24">
        <v>22</v>
      </c>
      <c r="B24">
        <v>22561.06</v>
      </c>
      <c r="C24">
        <v>23296.43</v>
      </c>
      <c r="D24">
        <f t="shared" si="0"/>
        <v>45857.490000000005</v>
      </c>
    </row>
    <row r="25" spans="1:4" ht="12.75">
      <c r="A25">
        <v>23</v>
      </c>
      <c r="B25">
        <v>0</v>
      </c>
      <c r="C25">
        <v>8675.94</v>
      </c>
      <c r="D25">
        <f t="shared" si="0"/>
        <v>8675.94</v>
      </c>
    </row>
    <row r="26" spans="1:4" ht="12.75">
      <c r="A26">
        <v>24</v>
      </c>
      <c r="B26">
        <v>18250.21</v>
      </c>
      <c r="C26">
        <v>38517.3</v>
      </c>
      <c r="D26">
        <f t="shared" si="0"/>
        <v>56767.51</v>
      </c>
    </row>
    <row r="27" spans="1:4" ht="12.75">
      <c r="A27">
        <v>25</v>
      </c>
      <c r="B27">
        <v>56893.76</v>
      </c>
      <c r="C27">
        <v>58753.36</v>
      </c>
      <c r="D27">
        <f t="shared" si="0"/>
        <v>115647.12</v>
      </c>
    </row>
    <row r="28" spans="1:4" ht="12.75">
      <c r="A28">
        <v>26</v>
      </c>
      <c r="B28">
        <v>60106.72</v>
      </c>
      <c r="C28">
        <v>62091</v>
      </c>
      <c r="D28">
        <f t="shared" si="0"/>
        <v>122197.72</v>
      </c>
    </row>
    <row r="29" spans="1:4" ht="12.75">
      <c r="A29">
        <v>27</v>
      </c>
      <c r="B29">
        <v>60825.9</v>
      </c>
      <c r="C29">
        <v>62850.38</v>
      </c>
      <c r="D29">
        <f t="shared" si="0"/>
        <v>123676.28</v>
      </c>
    </row>
    <row r="30" spans="1:4" ht="12.75">
      <c r="A30">
        <v>28</v>
      </c>
      <c r="B30">
        <v>61509.76</v>
      </c>
      <c r="C30">
        <v>63566.13</v>
      </c>
      <c r="D30">
        <f t="shared" si="0"/>
        <v>125075.89</v>
      </c>
    </row>
    <row r="31" spans="1:4" ht="12.75">
      <c r="A31">
        <v>29</v>
      </c>
      <c r="B31">
        <v>54247.96</v>
      </c>
      <c r="C31">
        <v>56052.77</v>
      </c>
      <c r="D31">
        <f t="shared" si="0"/>
        <v>110300.73</v>
      </c>
    </row>
    <row r="32" spans="1:4" ht="12.75">
      <c r="A32">
        <v>30</v>
      </c>
      <c r="B32">
        <v>35665.52</v>
      </c>
      <c r="C32">
        <v>36860.54</v>
      </c>
      <c r="D32">
        <f t="shared" si="0"/>
        <v>72526.06</v>
      </c>
    </row>
    <row r="33" spans="1:3" ht="12.75">
      <c r="A33" t="s">
        <v>68</v>
      </c>
      <c r="B33" t="s">
        <v>69</v>
      </c>
      <c r="C33">
        <v>1280263.36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2016-05-06T08:55:00Z</dcterms:modified>
  <cp:category/>
  <cp:version/>
  <cp:contentType/>
  <cp:contentStatus/>
</cp:coreProperties>
</file>