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2240" windowHeight="7890"/>
  </bookViews>
  <sheets>
    <sheet name="березень" sheetId="2" r:id="rId1"/>
    <sheet name="Лист2" sheetId="3" r:id="rId2"/>
  </sheets>
  <definedNames>
    <definedName name="_xlnm.Print_Area" localSheetId="0">березень!$A$1:$X$27</definedName>
  </definedNames>
  <calcPr calcId="145621"/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P11" i="2"/>
  <c r="P12" i="2"/>
  <c r="P13" i="2"/>
  <c r="P14" i="2"/>
  <c r="P15" i="2"/>
  <c r="P16" i="2"/>
  <c r="P17" i="2"/>
  <c r="R22" i="2" l="1"/>
  <c r="P22" i="2"/>
  <c r="R21" i="2" l="1"/>
  <c r="P21" i="2"/>
  <c r="R20" i="2" l="1"/>
  <c r="P20" i="2"/>
  <c r="R19" i="2" l="1"/>
  <c r="P19" i="2"/>
  <c r="R18" i="2" l="1"/>
  <c r="P18" i="2"/>
  <c r="Z16" i="2" l="1"/>
  <c r="AA16" i="2" s="1"/>
  <c r="Z17" i="2"/>
  <c r="AA17" i="2" s="1"/>
  <c r="Z18" i="2"/>
  <c r="AA18" i="2" s="1"/>
  <c r="Z19" i="2"/>
  <c r="AA19" i="2" s="1"/>
  <c r="Z20" i="2"/>
  <c r="AA20" i="2" s="1"/>
  <c r="Z21" i="2"/>
  <c r="AA21" i="2" s="1"/>
  <c r="Z22" i="2"/>
  <c r="AA22" i="2" s="1"/>
  <c r="Z12" i="2"/>
  <c r="AA12" i="2" s="1"/>
  <c r="Z13" i="2"/>
  <c r="AA13" i="2" s="1"/>
  <c r="Z14" i="2"/>
  <c r="AA14" i="2" s="1"/>
  <c r="Z15" i="2"/>
  <c r="AA15" i="2" s="1"/>
  <c r="Z11" i="2"/>
  <c r="AA11" i="2" s="1"/>
</calcChain>
</file>

<file path=xl/sharedStrings.xml><?xml version="1.0" encoding="utf-8"?>
<sst xmlns="http://schemas.openxmlformats.org/spreadsheetml/2006/main" count="55" uniqueCount="50">
  <si>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</si>
  <si>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</si>
  <si>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</si>
  <si>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</si>
  <si>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</si>
  <si>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</si>
  <si>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</si>
  <si>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</si>
  <si>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</si>
  <si>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</si>
  <si>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</si>
  <si>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</si>
  <si>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</si>
  <si>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</si>
  <si>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Головний інженер Шебелинського ЛВУМГ</t>
  </si>
  <si>
    <t>Буховцев О.Л.</t>
  </si>
  <si>
    <t>Завідувач вимірювальної хіміко-аналітичної лабораторії</t>
  </si>
  <si>
    <t>Компонентний склад, мол.%</t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</si>
  <si>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</si>
  <si>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</si>
  <si>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</si>
  <si>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</si>
  <si>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</si>
  <si>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</si>
  <si>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</si>
  <si>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</si>
  <si>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</si>
  <si>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</si>
  <si>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</si>
  <si>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</si>
  <si>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</si>
  <si>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</si>
  <si>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</si>
  <si>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</si>
  <si>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</si>
  <si>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</si>
  <si>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</si>
  <si>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</si>
  <si>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</si>
  <si>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</si>
  <si>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>Євтушенко С.О.</t>
  </si>
  <si>
    <t>перемичка О-Ш-ШБКБ Ду 700</t>
  </si>
  <si>
    <t>(точка відбору - ПВВГ  "ЧДКС")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</si>
  <si>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</si>
  <si>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</si>
  <si>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ПВВГ "ЧДЗУ"</t>
  </si>
  <si>
    <t>за період з 01.03.2016 по 31.03.2016</t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</si>
  <si>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</si>
  <si>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</si>
  <si>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отс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</si>
</sst>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0" applyFont="1"/>
    <xf numFmtId="165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2" xfId="0" applyFont="1" applyBorder="1"/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 wrapText="1"/>
    </xf>
    <xf numFmtId="164" fontId="10" fillId="0" borderId="3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49" fontId="3" fillId="0" borderId="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166" fontId="0" fillId="0" borderId="0" xfId="0" applyNumberFormat="1"/>
    <xf numFmtId="0" fontId="12" fillId="2" borderId="0" xfId="0" applyNumberFormat="1" applyFont="1" applyFill="1" applyAlignment="1">
      <alignment horizontal="center"/>
    </xf>
    <xf numFmtId="0" fontId="3" fillId="0" borderId="4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1" fontId="5" fillId="0" borderId="3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" fillId="0" borderId="0" xfId="0" applyFont="1" applyBorder="1"/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view="pageBreakPreview" topLeftCell="A11" zoomScale="115" zoomScaleNormal="150" zoomScaleSheetLayoutView="115" workbookViewId="0">
      <pane xSplit="1" topLeftCell="J1" activePane="topRight" state="frozen"/>
      <selection activeCell="A8" sqref="A8"/>
      <selection pane="topRight" activeCell="J28" sqref="J28"/>
    </sheetView>
  </sheetViews>
  <sheetFormatPr defaultRowHeight="15" x14ac:dyDescent="0.25"/>
  <cols>
    <col min="1" max="1" width="4.140625" style="1" customWidth="1"/>
    <col min="2" max="2" width="7.5703125" customWidth="1"/>
    <col min="3" max="13" width="6.28515625" customWidth="1"/>
    <col min="14" max="14" width="6.85546875" style="5" customWidth="1"/>
    <col min="15" max="15" width="7.28515625" style="21" customWidth="1"/>
    <col min="16" max="16" width="7.28515625" style="50" customWidth="1"/>
    <col min="17" max="17" width="7.140625" style="5" customWidth="1"/>
    <col min="18" max="18" width="7.140625" style="50" customWidth="1"/>
    <col min="19" max="19" width="7.140625" style="5" customWidth="1"/>
    <col min="20" max="21" width="6.5703125" style="21" customWidth="1"/>
    <col min="22" max="22" width="6.5703125" customWidth="1"/>
    <col min="23" max="23" width="6.7109375" customWidth="1"/>
    <col min="24" max="24" width="6.5703125" customWidth="1"/>
  </cols>
  <sheetData>
    <row r="1" spans="1:27" s="44" customFormat="1" ht="9" customHeight="1" x14ac:dyDescent="0.2">
      <c r="A1" s="44" t="s">
        <v>38</v>
      </c>
      <c r="N1" s="45"/>
      <c r="O1" s="45"/>
      <c r="P1" s="45"/>
      <c r="Q1" s="45"/>
      <c r="R1" s="45"/>
      <c r="S1" s="45"/>
      <c r="T1" s="45"/>
      <c r="U1" s="45"/>
    </row>
    <row r="2" spans="1:27" s="44" customFormat="1" ht="9" customHeight="1" x14ac:dyDescent="0.2">
      <c r="A2" s="46" t="s">
        <v>39</v>
      </c>
      <c r="N2" s="45"/>
      <c r="O2" s="45"/>
      <c r="P2" s="45"/>
      <c r="Q2" s="45"/>
      <c r="R2" s="45"/>
      <c r="S2" s="45"/>
      <c r="T2" s="45"/>
      <c r="U2" s="45"/>
    </row>
    <row r="3" spans="1:27" s="44" customFormat="1" ht="9" customHeight="1" x14ac:dyDescent="0.2">
      <c r="A3" s="46"/>
      <c r="N3" s="45"/>
      <c r="O3" s="45"/>
      <c r="P3" s="45"/>
      <c r="Q3" s="45"/>
      <c r="R3" s="45"/>
      <c r="S3" s="45"/>
      <c r="T3" s="45"/>
      <c r="U3" s="45"/>
    </row>
    <row r="4" spans="1:27" ht="15.75" x14ac:dyDescent="0.25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7" x14ac:dyDescent="0.25">
      <c r="A5" s="34" t="s">
        <v>1</v>
      </c>
      <c r="B5" s="23"/>
      <c r="C5" s="35" t="s">
        <v>2</v>
      </c>
      <c r="D5" s="35"/>
      <c r="E5" s="35"/>
      <c r="F5" s="35"/>
      <c r="G5" s="23"/>
      <c r="H5" s="24" t="s">
        <v>3</v>
      </c>
      <c r="I5" s="35" t="s">
        <v>2</v>
      </c>
      <c r="J5" s="35"/>
      <c r="K5" s="36"/>
      <c r="L5" s="35"/>
      <c r="M5" s="34" t="s">
        <v>21</v>
      </c>
      <c r="N5" s="23"/>
      <c r="O5" s="37"/>
      <c r="P5" s="37"/>
      <c r="Q5" s="37"/>
      <c r="R5" s="37"/>
      <c r="S5" s="38"/>
      <c r="T5" s="38"/>
      <c r="U5" s="38"/>
      <c r="V5" s="23"/>
      <c r="W5" s="23"/>
      <c r="X5" s="39"/>
    </row>
    <row r="6" spans="1:27" x14ac:dyDescent="0.25">
      <c r="A6" s="40"/>
      <c r="B6" s="68" t="s">
        <v>45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7" x14ac:dyDescent="0.25">
      <c r="A7" s="41" t="s">
        <v>22</v>
      </c>
      <c r="B7" s="33"/>
      <c r="C7" s="42"/>
      <c r="D7" s="67" t="s">
        <v>41</v>
      </c>
      <c r="E7" s="67"/>
      <c r="F7" s="67"/>
      <c r="G7" s="67"/>
      <c r="H7" s="67"/>
      <c r="I7" s="67"/>
      <c r="J7" s="57" t="s">
        <v>46</v>
      </c>
      <c r="K7" s="33"/>
      <c r="L7" s="33"/>
      <c r="M7" s="33"/>
      <c r="N7" s="43"/>
      <c r="O7" s="43"/>
      <c r="P7" s="67" t="s">
        <v>42</v>
      </c>
      <c r="Q7" s="67"/>
      <c r="R7" s="67"/>
      <c r="S7" s="67"/>
      <c r="T7" s="67"/>
      <c r="U7" s="49"/>
      <c r="V7" s="49"/>
      <c r="W7" s="33"/>
      <c r="X7" s="33"/>
    </row>
    <row r="8" spans="1:27" ht="9" customHeight="1" x14ac:dyDescent="0.25">
      <c r="A8" s="2"/>
      <c r="C8" s="3"/>
      <c r="I8" s="3"/>
      <c r="N8" s="22"/>
      <c r="O8" s="22"/>
      <c r="Q8" s="22"/>
      <c r="S8" s="22"/>
      <c r="T8" s="22"/>
      <c r="U8" s="22"/>
    </row>
    <row r="9" spans="1:27" ht="15.75" customHeight="1" x14ac:dyDescent="0.25">
      <c r="A9" s="66" t="s">
        <v>4</v>
      </c>
      <c r="B9" s="64" t="s">
        <v>17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0" t="s">
        <v>23</v>
      </c>
      <c r="O9" s="60"/>
      <c r="P9" s="60"/>
      <c r="Q9" s="61"/>
      <c r="R9" s="61"/>
      <c r="S9" s="61"/>
      <c r="T9" s="62" t="s">
        <v>24</v>
      </c>
      <c r="U9" s="62" t="s">
        <v>25</v>
      </c>
      <c r="V9" s="62" t="s">
        <v>47</v>
      </c>
      <c r="W9" s="62" t="s">
        <v>48</v>
      </c>
      <c r="X9" s="62" t="s">
        <v>5</v>
      </c>
    </row>
    <row r="10" spans="1:27" ht="103.5" customHeight="1" x14ac:dyDescent="0.25">
      <c r="A10" s="63"/>
      <c r="B10" s="29" t="s">
        <v>26</v>
      </c>
      <c r="C10" s="29" t="s">
        <v>27</v>
      </c>
      <c r="D10" s="29" t="s">
        <v>28</v>
      </c>
      <c r="E10" s="29" t="s">
        <v>29</v>
      </c>
      <c r="F10" s="29" t="s">
        <v>30</v>
      </c>
      <c r="G10" s="29" t="s">
        <v>31</v>
      </c>
      <c r="H10" s="29" t="s">
        <v>32</v>
      </c>
      <c r="I10" s="29" t="s">
        <v>33</v>
      </c>
      <c r="J10" s="29" t="s">
        <v>34</v>
      </c>
      <c r="K10" s="29" t="s">
        <v>35</v>
      </c>
      <c r="L10" s="29" t="s">
        <v>36</v>
      </c>
      <c r="M10" s="29" t="s">
        <v>37</v>
      </c>
      <c r="N10" s="29" t="s">
        <v>13</v>
      </c>
      <c r="O10" s="29" t="s">
        <v>18</v>
      </c>
      <c r="P10" s="51" t="s">
        <v>43</v>
      </c>
      <c r="Q10" s="29" t="s">
        <v>19</v>
      </c>
      <c r="R10" s="51" t="s">
        <v>44</v>
      </c>
      <c r="S10" s="29" t="s">
        <v>20</v>
      </c>
      <c r="T10" s="65"/>
      <c r="U10" s="65"/>
      <c r="V10" s="63"/>
      <c r="W10" s="63"/>
      <c r="X10" s="63"/>
    </row>
    <row r="11" spans="1:27" x14ac:dyDescent="0.25">
      <c r="A11" s="27">
        <v>2</v>
      </c>
      <c r="B11" s="28">
        <v>93.116</v>
      </c>
      <c r="C11" s="28">
        <v>3.9895999999999998</v>
      </c>
      <c r="D11" s="28">
        <v>0.88</v>
      </c>
      <c r="E11" s="28">
        <v>0.1052</v>
      </c>
      <c r="F11" s="28">
        <v>0.18779999999999999</v>
      </c>
      <c r="G11" s="28">
        <v>8.6E-3</v>
      </c>
      <c r="H11" s="28">
        <v>5.3699999999999998E-2</v>
      </c>
      <c r="I11" s="28">
        <v>4.3099999999999999E-2</v>
      </c>
      <c r="J11" s="28">
        <v>0.12529999999999999</v>
      </c>
      <c r="K11" s="28">
        <v>1.6999999999999999E-3</v>
      </c>
      <c r="L11" s="28">
        <v>1.2972999999999999</v>
      </c>
      <c r="M11" s="28">
        <v>0.19170000000000001</v>
      </c>
      <c r="N11" s="28">
        <v>0.72199999999999998</v>
      </c>
      <c r="O11" s="53">
        <v>34.932299999999998</v>
      </c>
      <c r="P11" s="52">
        <f t="shared" ref="P11:P17" si="0">O11*238.846</f>
        <v>8343.4401257999998</v>
      </c>
      <c r="Q11" s="53">
        <v>38.703400000000002</v>
      </c>
      <c r="R11" s="52">
        <f t="shared" ref="R11:R17" si="1">Q11*238.846</f>
        <v>9244.1522764000001</v>
      </c>
      <c r="S11" s="55">
        <v>49.990400000000001</v>
      </c>
      <c r="T11" s="30">
        <v>-4.7</v>
      </c>
      <c r="U11" s="25">
        <v>10.1</v>
      </c>
      <c r="V11" s="26"/>
      <c r="W11" s="26"/>
      <c r="X11" s="26"/>
      <c r="Z11" s="47">
        <f t="shared" ref="Z11" si="2">SUM(B11:M11)</f>
        <v>99.999999999999972</v>
      </c>
      <c r="AA11" s="48" t="str">
        <f t="shared" ref="AA11" si="3">IF(Z11=100,"ОК"," ")</f>
        <v>ОК</v>
      </c>
    </row>
    <row r="12" spans="1:27" x14ac:dyDescent="0.25">
      <c r="A12" s="17">
        <v>4</v>
      </c>
      <c r="B12" s="4">
        <v>92.978899999999996</v>
      </c>
      <c r="C12" s="4">
        <v>4.0414000000000003</v>
      </c>
      <c r="D12" s="4">
        <v>0.89170000000000005</v>
      </c>
      <c r="E12" s="4">
        <v>0.10580000000000001</v>
      </c>
      <c r="F12" s="4">
        <v>0.18809999999999999</v>
      </c>
      <c r="G12" s="4">
        <v>9.5999999999999992E-3</v>
      </c>
      <c r="H12" s="4">
        <v>5.8400000000000001E-2</v>
      </c>
      <c r="I12" s="4">
        <v>4.87E-2</v>
      </c>
      <c r="J12" s="4">
        <v>0.13669999999999999</v>
      </c>
      <c r="K12" s="4">
        <v>2E-3</v>
      </c>
      <c r="L12" s="4">
        <v>1.3280000000000001</v>
      </c>
      <c r="M12" s="4">
        <v>0.2109</v>
      </c>
      <c r="N12" s="4">
        <v>0.72340000000000004</v>
      </c>
      <c r="O12" s="54">
        <v>34.962200000000003</v>
      </c>
      <c r="P12" s="52">
        <f t="shared" si="0"/>
        <v>8350.5816212000009</v>
      </c>
      <c r="Q12" s="54">
        <v>38.7348</v>
      </c>
      <c r="R12" s="52">
        <f t="shared" si="1"/>
        <v>9251.6520407999997</v>
      </c>
      <c r="S12" s="56">
        <v>49.981299999999997</v>
      </c>
      <c r="T12" s="32">
        <v>-4.9000000000000004</v>
      </c>
      <c r="U12" s="19">
        <v>8.4</v>
      </c>
      <c r="V12" s="20"/>
      <c r="W12" s="20"/>
      <c r="X12" s="20"/>
      <c r="Z12" s="47">
        <f t="shared" ref="Z12:Z16" si="4">SUM(B12:M12)</f>
        <v>100.00020000000001</v>
      </c>
      <c r="AA12" s="48" t="str">
        <f t="shared" ref="AA12:AA16" si="5">IF(Z12=100,"ОК"," ")</f>
        <v xml:space="preserve"> </v>
      </c>
    </row>
    <row r="13" spans="1:27" x14ac:dyDescent="0.25">
      <c r="A13" s="17">
        <v>9</v>
      </c>
      <c r="B13" s="4">
        <v>92.969099999999997</v>
      </c>
      <c r="C13" s="4">
        <v>4.0792000000000002</v>
      </c>
      <c r="D13" s="4">
        <v>0.88190000000000002</v>
      </c>
      <c r="E13" s="4">
        <v>0.1032</v>
      </c>
      <c r="F13" s="4">
        <v>0.18240000000000001</v>
      </c>
      <c r="G13" s="4">
        <v>4.7999999999999996E-3</v>
      </c>
      <c r="H13" s="4">
        <v>4.8300000000000003E-2</v>
      </c>
      <c r="I13" s="4">
        <v>4.0899999999999999E-2</v>
      </c>
      <c r="J13" s="4">
        <v>0.1076</v>
      </c>
      <c r="K13" s="4">
        <v>2.2000000000000001E-3</v>
      </c>
      <c r="L13" s="4">
        <v>1.3286</v>
      </c>
      <c r="M13" s="4">
        <v>0.25169999999999998</v>
      </c>
      <c r="N13" s="4">
        <v>0.72250000000000003</v>
      </c>
      <c r="O13" s="54">
        <v>34.885800000000003</v>
      </c>
      <c r="P13" s="52">
        <f t="shared" si="0"/>
        <v>8332.3337868000017</v>
      </c>
      <c r="Q13" s="54">
        <v>38.6524</v>
      </c>
      <c r="R13" s="52">
        <f t="shared" si="1"/>
        <v>9231.9711303999993</v>
      </c>
      <c r="S13" s="56">
        <v>49.907499999999999</v>
      </c>
      <c r="T13" s="32">
        <v>-4.2</v>
      </c>
      <c r="U13" s="19">
        <v>10.9</v>
      </c>
      <c r="V13" s="20">
        <v>0.1</v>
      </c>
      <c r="W13" s="20">
        <v>0.2</v>
      </c>
      <c r="X13" s="20"/>
      <c r="Z13" s="47">
        <f t="shared" si="4"/>
        <v>99.999899999999997</v>
      </c>
      <c r="AA13" s="48" t="str">
        <f t="shared" si="5"/>
        <v xml:space="preserve"> </v>
      </c>
    </row>
    <row r="14" spans="1:27" x14ac:dyDescent="0.25">
      <c r="A14" s="17">
        <v>11</v>
      </c>
      <c r="B14" s="4">
        <v>92.943299999999994</v>
      </c>
      <c r="C14" s="4">
        <v>4.0556999999999999</v>
      </c>
      <c r="D14" s="4">
        <v>0.88800000000000001</v>
      </c>
      <c r="E14" s="4">
        <v>0.105</v>
      </c>
      <c r="F14" s="4">
        <v>0.1857</v>
      </c>
      <c r="G14" s="4">
        <v>9.5999999999999992E-3</v>
      </c>
      <c r="H14" s="4">
        <v>5.67E-2</v>
      </c>
      <c r="I14" s="4">
        <v>4.5699999999999998E-2</v>
      </c>
      <c r="J14" s="4">
        <v>0.13550000000000001</v>
      </c>
      <c r="K14" s="4">
        <v>1.9E-3</v>
      </c>
      <c r="L14" s="4">
        <v>1.3310999999999999</v>
      </c>
      <c r="M14" s="4">
        <v>0.24179999999999999</v>
      </c>
      <c r="N14" s="4">
        <v>0.72360000000000002</v>
      </c>
      <c r="O14" s="54">
        <v>34.943899999999999</v>
      </c>
      <c r="P14" s="52">
        <f t="shared" si="0"/>
        <v>8346.2107393999995</v>
      </c>
      <c r="Q14" s="54">
        <v>38.714700000000001</v>
      </c>
      <c r="R14" s="52">
        <f t="shared" si="1"/>
        <v>9246.8512362000001</v>
      </c>
      <c r="S14" s="54">
        <v>49.948</v>
      </c>
      <c r="T14" s="19">
        <v>-4.5999999999999996</v>
      </c>
      <c r="U14" s="19">
        <v>10.4</v>
      </c>
      <c r="V14" s="20"/>
      <c r="W14" s="20"/>
      <c r="X14" s="20" t="s">
        <v>49</v>
      </c>
      <c r="Z14" s="47">
        <f t="shared" si="4"/>
        <v>100.00000000000001</v>
      </c>
      <c r="AA14" s="48" t="str">
        <f t="shared" si="5"/>
        <v>ОК</v>
      </c>
    </row>
    <row r="15" spans="1:27" x14ac:dyDescent="0.25">
      <c r="A15" s="17">
        <v>14</v>
      </c>
      <c r="B15" s="4">
        <v>93.025199999999998</v>
      </c>
      <c r="C15" s="4">
        <v>4.0511999999999997</v>
      </c>
      <c r="D15" s="4">
        <v>0.87860000000000005</v>
      </c>
      <c r="E15" s="4">
        <v>0.1028</v>
      </c>
      <c r="F15" s="4">
        <v>0.18379999999999999</v>
      </c>
      <c r="G15" s="4">
        <v>1.3299999999999999E-2</v>
      </c>
      <c r="H15" s="4">
        <v>6.6000000000000003E-2</v>
      </c>
      <c r="I15" s="4">
        <v>5.0999999999999997E-2</v>
      </c>
      <c r="J15" s="4">
        <v>0.15060000000000001</v>
      </c>
      <c r="K15" s="4">
        <v>1.6000000000000001E-3</v>
      </c>
      <c r="L15" s="4">
        <v>1.3053999999999999</v>
      </c>
      <c r="M15" s="4">
        <v>0.17050000000000001</v>
      </c>
      <c r="N15" s="4">
        <v>0.72330000000000005</v>
      </c>
      <c r="O15" s="54">
        <v>35.005600000000001</v>
      </c>
      <c r="P15" s="52">
        <f t="shared" si="0"/>
        <v>8360.9475376000009</v>
      </c>
      <c r="Q15" s="54">
        <v>38.7821</v>
      </c>
      <c r="R15" s="52">
        <f t="shared" si="1"/>
        <v>9262.9494565999994</v>
      </c>
      <c r="S15" s="54">
        <v>50.045099999999998</v>
      </c>
      <c r="T15" s="19">
        <v>-4.4000000000000004</v>
      </c>
      <c r="U15" s="19">
        <v>9.8000000000000007</v>
      </c>
      <c r="V15" s="20"/>
      <c r="W15" s="20"/>
      <c r="X15" s="20"/>
      <c r="Z15" s="47">
        <f t="shared" si="4"/>
        <v>100.00000000000001</v>
      </c>
      <c r="AA15" s="48" t="str">
        <f t="shared" si="5"/>
        <v>ОК</v>
      </c>
    </row>
    <row r="16" spans="1:27" x14ac:dyDescent="0.25">
      <c r="A16" s="17">
        <v>16</v>
      </c>
      <c r="B16" s="4">
        <v>92.989699999999999</v>
      </c>
      <c r="C16" s="4">
        <v>4.0476999999999999</v>
      </c>
      <c r="D16" s="4">
        <v>0.879</v>
      </c>
      <c r="E16" s="4">
        <v>0.10440000000000001</v>
      </c>
      <c r="F16" s="4">
        <v>0.18720000000000001</v>
      </c>
      <c r="G16" s="4">
        <v>1.2800000000000001E-2</v>
      </c>
      <c r="H16" s="4">
        <v>6.3E-2</v>
      </c>
      <c r="I16" s="4">
        <v>0.05</v>
      </c>
      <c r="J16" s="4">
        <v>0.15110000000000001</v>
      </c>
      <c r="K16" s="4">
        <v>1.6999999999999999E-3</v>
      </c>
      <c r="L16" s="4">
        <v>1.3028</v>
      </c>
      <c r="M16" s="4">
        <v>0.21060000000000001</v>
      </c>
      <c r="N16" s="4">
        <v>0.7238</v>
      </c>
      <c r="O16" s="54">
        <v>34.992199999999997</v>
      </c>
      <c r="P16" s="52">
        <f t="shared" si="0"/>
        <v>8357.7470011999994</v>
      </c>
      <c r="Q16" s="54">
        <v>38.767299999999999</v>
      </c>
      <c r="R16" s="52">
        <f t="shared" si="1"/>
        <v>9259.4145358000005</v>
      </c>
      <c r="S16" s="54">
        <v>50.010899999999999</v>
      </c>
      <c r="T16" s="19">
        <v>-4.2</v>
      </c>
      <c r="U16" s="19">
        <v>10.1</v>
      </c>
      <c r="V16" s="20"/>
      <c r="W16" s="20"/>
      <c r="X16" s="20"/>
      <c r="Z16" s="47">
        <f t="shared" si="4"/>
        <v>100.00000000000001</v>
      </c>
      <c r="AA16" s="48" t="str">
        <f t="shared" si="5"/>
        <v>ОК</v>
      </c>
    </row>
    <row r="17" spans="1:27" x14ac:dyDescent="0.25">
      <c r="A17" s="17">
        <v>18</v>
      </c>
      <c r="B17" s="4">
        <v>93.078599999999994</v>
      </c>
      <c r="C17" s="4">
        <v>3.9967000000000001</v>
      </c>
      <c r="D17" s="4">
        <v>0.85980000000000001</v>
      </c>
      <c r="E17" s="4">
        <v>9.98E-2</v>
      </c>
      <c r="F17" s="4">
        <v>0.17810000000000001</v>
      </c>
      <c r="G17" s="4">
        <v>1.41E-2</v>
      </c>
      <c r="H17" s="4">
        <v>6.3100000000000003E-2</v>
      </c>
      <c r="I17" s="4">
        <v>0.05</v>
      </c>
      <c r="J17" s="4">
        <v>0.15060000000000001</v>
      </c>
      <c r="K17" s="4">
        <v>1.6999999999999999E-3</v>
      </c>
      <c r="L17" s="4">
        <v>1.2886</v>
      </c>
      <c r="M17" s="4">
        <v>0.21879999999999999</v>
      </c>
      <c r="N17" s="4">
        <v>0.72299999999999998</v>
      </c>
      <c r="O17" s="54">
        <v>34.961100000000002</v>
      </c>
      <c r="P17" s="52">
        <f t="shared" si="0"/>
        <v>8350.3188906000014</v>
      </c>
      <c r="Q17" s="54">
        <v>38.734099999999998</v>
      </c>
      <c r="R17" s="52">
        <f t="shared" si="1"/>
        <v>9251.4848485999992</v>
      </c>
      <c r="S17" s="54">
        <v>49.993000000000002</v>
      </c>
      <c r="T17" s="19">
        <v>-4.5999999999999996</v>
      </c>
      <c r="U17" s="19">
        <v>10.4</v>
      </c>
      <c r="V17" s="20"/>
      <c r="W17" s="20"/>
      <c r="X17" s="20"/>
      <c r="Z17" s="47">
        <f t="shared" ref="Z17:Z22" si="6">SUM(B17:M17)</f>
        <v>99.999900000000011</v>
      </c>
      <c r="AA17" s="48" t="str">
        <f t="shared" ref="AA17:AA22" si="7">IF(Z17=100,"ОК"," ")</f>
        <v xml:space="preserve"> </v>
      </c>
    </row>
    <row r="18" spans="1:27" x14ac:dyDescent="0.25">
      <c r="A18" s="17">
        <v>21</v>
      </c>
      <c r="B18" s="4">
        <v>93.054900000000004</v>
      </c>
      <c r="C18" s="4">
        <v>4.0415000000000001</v>
      </c>
      <c r="D18" s="4">
        <v>0.87109999999999999</v>
      </c>
      <c r="E18" s="4">
        <v>0.1016</v>
      </c>
      <c r="F18" s="4">
        <v>0.18099999999999999</v>
      </c>
      <c r="G18" s="4">
        <v>1.24E-2</v>
      </c>
      <c r="H18" s="4">
        <v>5.4600000000000003E-2</v>
      </c>
      <c r="I18" s="4">
        <v>4.7399999999999998E-2</v>
      </c>
      <c r="J18" s="4">
        <v>0.1283</v>
      </c>
      <c r="K18" s="4">
        <v>1.6999999999999999E-3</v>
      </c>
      <c r="L18" s="31">
        <v>1.3038000000000001</v>
      </c>
      <c r="M18" s="31">
        <v>0.2016</v>
      </c>
      <c r="N18" s="31">
        <v>0.72240000000000004</v>
      </c>
      <c r="O18" s="54">
        <v>34.940899999999999</v>
      </c>
      <c r="P18" s="52">
        <f t="shared" ref="P18:P22" si="8">O18*238.846</f>
        <v>8345.4942014000007</v>
      </c>
      <c r="Q18" s="54">
        <v>38.712400000000002</v>
      </c>
      <c r="R18" s="52">
        <f t="shared" ref="R18:R22" si="9">Q18*238.846</f>
        <v>9246.3018904</v>
      </c>
      <c r="S18" s="54">
        <v>49.985900000000001</v>
      </c>
      <c r="T18" s="19">
        <v>-2.7</v>
      </c>
      <c r="U18" s="19">
        <v>8</v>
      </c>
      <c r="V18" s="20"/>
      <c r="W18" s="20"/>
      <c r="X18" s="20" t="s">
        <v>49</v>
      </c>
      <c r="Z18" s="47">
        <f t="shared" si="6"/>
        <v>99.999899999999982</v>
      </c>
      <c r="AA18" s="48" t="str">
        <f t="shared" si="7"/>
        <v xml:space="preserve"> </v>
      </c>
    </row>
    <row r="19" spans="1:27" x14ac:dyDescent="0.25">
      <c r="A19" s="17">
        <v>23</v>
      </c>
      <c r="B19" s="4">
        <v>93.096900000000005</v>
      </c>
      <c r="C19" s="4">
        <v>4.024</v>
      </c>
      <c r="D19" s="4">
        <v>0.87480000000000002</v>
      </c>
      <c r="E19" s="4">
        <v>0.1026</v>
      </c>
      <c r="F19" s="4">
        <v>0.18160000000000001</v>
      </c>
      <c r="G19" s="4">
        <v>7.6E-3</v>
      </c>
      <c r="H19" s="4">
        <v>5.2499999999999998E-2</v>
      </c>
      <c r="I19" s="4">
        <v>4.3999999999999997E-2</v>
      </c>
      <c r="J19" s="4">
        <v>0.12559999999999999</v>
      </c>
      <c r="K19" s="4">
        <v>1.8E-3</v>
      </c>
      <c r="L19" s="31">
        <v>1.3068</v>
      </c>
      <c r="M19" s="31">
        <v>0.18179999999999999</v>
      </c>
      <c r="N19" s="31">
        <v>0.72189999999999999</v>
      </c>
      <c r="O19" s="54">
        <v>34.930900000000001</v>
      </c>
      <c r="P19" s="52">
        <f t="shared" si="8"/>
        <v>8343.1057414000006</v>
      </c>
      <c r="Q19" s="54">
        <v>38.701900000000002</v>
      </c>
      <c r="R19" s="52">
        <f t="shared" si="9"/>
        <v>9243.7940073999998</v>
      </c>
      <c r="S19" s="54">
        <v>49.991999999999997</v>
      </c>
      <c r="T19" s="19">
        <v>-5.0999999999999996</v>
      </c>
      <c r="U19" s="19">
        <v>7.9</v>
      </c>
      <c r="V19" s="20"/>
      <c r="W19" s="20"/>
      <c r="X19" s="20"/>
      <c r="Z19" s="47">
        <f t="shared" si="6"/>
        <v>99.999999999999986</v>
      </c>
      <c r="AA19" s="48" t="str">
        <f t="shared" si="7"/>
        <v>ОК</v>
      </c>
    </row>
    <row r="20" spans="1:27" x14ac:dyDescent="0.25">
      <c r="A20" s="17">
        <v>25</v>
      </c>
      <c r="B20" s="4">
        <v>93.206100000000006</v>
      </c>
      <c r="C20" s="4">
        <v>3.9843999999999999</v>
      </c>
      <c r="D20" s="4">
        <v>0.86119999999999997</v>
      </c>
      <c r="E20" s="4">
        <v>0.1003</v>
      </c>
      <c r="F20" s="4">
        <v>0.17580000000000001</v>
      </c>
      <c r="G20" s="4">
        <v>1.12E-2</v>
      </c>
      <c r="H20" s="4">
        <v>5.5399999999999998E-2</v>
      </c>
      <c r="I20" s="4">
        <v>4.36E-2</v>
      </c>
      <c r="J20" s="4">
        <v>7.8899999999999998E-2</v>
      </c>
      <c r="K20" s="4">
        <v>1.8E-3</v>
      </c>
      <c r="L20" s="31">
        <v>1.3032999999999999</v>
      </c>
      <c r="M20" s="31">
        <v>0.17810000000000001</v>
      </c>
      <c r="N20" s="31">
        <v>0.72</v>
      </c>
      <c r="O20" s="54">
        <v>34.855400000000003</v>
      </c>
      <c r="P20" s="52">
        <f t="shared" si="8"/>
        <v>8325.0728684000005</v>
      </c>
      <c r="Q20" s="54">
        <v>38.621099999999998</v>
      </c>
      <c r="R20" s="52">
        <f t="shared" si="9"/>
        <v>9224.4952505999991</v>
      </c>
      <c r="S20" s="54">
        <v>49.950899999999997</v>
      </c>
      <c r="T20" s="19">
        <v>-4.2</v>
      </c>
      <c r="U20" s="19">
        <v>6.8</v>
      </c>
      <c r="V20" s="20">
        <v>0.1</v>
      </c>
      <c r="W20" s="19">
        <v>0.2</v>
      </c>
      <c r="X20" s="4"/>
      <c r="Z20" s="47">
        <f t="shared" si="6"/>
        <v>100.0001</v>
      </c>
      <c r="AA20" s="48" t="str">
        <f t="shared" si="7"/>
        <v xml:space="preserve"> </v>
      </c>
    </row>
    <row r="21" spans="1:27" x14ac:dyDescent="0.25">
      <c r="A21" s="17">
        <v>28</v>
      </c>
      <c r="B21" s="4">
        <v>92.977800000000002</v>
      </c>
      <c r="C21" s="4">
        <v>4.0552000000000001</v>
      </c>
      <c r="D21" s="4">
        <v>0.88600000000000001</v>
      </c>
      <c r="E21" s="4">
        <v>0.10440000000000001</v>
      </c>
      <c r="F21" s="4">
        <v>0.18509999999999999</v>
      </c>
      <c r="G21" s="4">
        <v>8.6999999999999994E-3</v>
      </c>
      <c r="H21" s="4">
        <v>5.4100000000000002E-2</v>
      </c>
      <c r="I21" s="4">
        <v>4.4200000000000003E-2</v>
      </c>
      <c r="J21" s="4">
        <v>0.1288</v>
      </c>
      <c r="K21" s="4">
        <v>1.8E-3</v>
      </c>
      <c r="L21" s="31">
        <v>1.3145</v>
      </c>
      <c r="M21" s="31">
        <v>0.23930000000000001</v>
      </c>
      <c r="N21" s="31">
        <v>0.72309999999999997</v>
      </c>
      <c r="O21" s="54">
        <v>34.934399999999997</v>
      </c>
      <c r="P21" s="52">
        <f t="shared" si="8"/>
        <v>8343.9417023999995</v>
      </c>
      <c r="Q21" s="54">
        <v>38.704799999999999</v>
      </c>
      <c r="R21" s="52">
        <f t="shared" si="9"/>
        <v>9244.4866607999993</v>
      </c>
      <c r="S21" s="54">
        <v>49.951500000000003</v>
      </c>
      <c r="T21" s="19">
        <v>-4.9000000000000004</v>
      </c>
      <c r="U21" s="19">
        <v>8.8000000000000007</v>
      </c>
      <c r="V21" s="20"/>
      <c r="W21" s="20"/>
      <c r="X21" s="20"/>
      <c r="Z21" s="47">
        <f t="shared" si="6"/>
        <v>99.999900000000011</v>
      </c>
      <c r="AA21" s="48" t="str">
        <f t="shared" si="7"/>
        <v xml:space="preserve"> </v>
      </c>
    </row>
    <row r="22" spans="1:27" x14ac:dyDescent="0.25">
      <c r="A22" s="17">
        <v>30</v>
      </c>
      <c r="B22" s="4">
        <v>92.986199999999997</v>
      </c>
      <c r="C22" s="4">
        <v>4.0625999999999998</v>
      </c>
      <c r="D22" s="4">
        <v>0.88180000000000003</v>
      </c>
      <c r="E22" s="4">
        <v>0.1027</v>
      </c>
      <c r="F22" s="4">
        <v>0.18190000000000001</v>
      </c>
      <c r="G22" s="4">
        <v>8.5000000000000006E-3</v>
      </c>
      <c r="H22" s="4">
        <v>5.0700000000000002E-2</v>
      </c>
      <c r="I22" s="4">
        <v>4.1799999999999997E-2</v>
      </c>
      <c r="J22" s="4">
        <v>0.1226</v>
      </c>
      <c r="K22" s="4">
        <v>1.6999999999999999E-3</v>
      </c>
      <c r="L22" s="31">
        <v>1.3145</v>
      </c>
      <c r="M22" s="31">
        <v>0.24510000000000001</v>
      </c>
      <c r="N22" s="31">
        <v>0.7228</v>
      </c>
      <c r="O22" s="54">
        <v>34.914200000000001</v>
      </c>
      <c r="P22" s="52">
        <f t="shared" si="8"/>
        <v>8339.1170132000007</v>
      </c>
      <c r="Q22" s="54">
        <v>38.683100000000003</v>
      </c>
      <c r="R22" s="52">
        <f t="shared" si="9"/>
        <v>9239.3037026000002</v>
      </c>
      <c r="S22" s="54">
        <v>49.935600000000001</v>
      </c>
      <c r="T22" s="19">
        <v>-4.0999999999999996</v>
      </c>
      <c r="U22" s="19">
        <v>11.2</v>
      </c>
      <c r="V22" s="20"/>
      <c r="W22" s="20"/>
      <c r="X22" s="20"/>
      <c r="Z22" s="47">
        <f t="shared" si="6"/>
        <v>100.00009999999999</v>
      </c>
      <c r="AA22" s="48" t="str">
        <f t="shared" si="7"/>
        <v xml:space="preserve"> </v>
      </c>
    </row>
    <row r="23" spans="1:27" ht="7.5" customHeight="1" x14ac:dyDescent="0.25">
      <c r="A23" s="1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/>
      <c r="P23" s="16"/>
      <c r="Q23" s="16"/>
      <c r="R23" s="16"/>
      <c r="S23" s="16"/>
      <c r="T23" s="16"/>
      <c r="U23" s="16"/>
      <c r="V23" s="8"/>
      <c r="W23" s="8"/>
      <c r="X23" s="8"/>
    </row>
    <row r="24" spans="1:27" x14ac:dyDescent="0.25">
      <c r="A24" s="2" t="s">
        <v>6</v>
      </c>
      <c r="E24" s="9" t="s">
        <v>14</v>
      </c>
      <c r="F24" s="9"/>
      <c r="G24" s="9"/>
      <c r="H24" s="9"/>
      <c r="I24" s="9"/>
      <c r="J24" s="9"/>
      <c r="K24" s="9"/>
      <c r="L24" s="9"/>
      <c r="M24" s="9"/>
      <c r="N24" s="9" t="s">
        <v>15</v>
      </c>
      <c r="O24" s="10"/>
      <c r="P24" s="10"/>
      <c r="Q24" s="10"/>
      <c r="R24" s="10"/>
      <c r="S24" s="10"/>
      <c r="T24" s="10"/>
      <c r="U24" s="10"/>
      <c r="V24" s="9"/>
      <c r="W24" s="9"/>
      <c r="X24" s="9"/>
    </row>
    <row r="25" spans="1:27" s="3" customFormat="1" ht="12.75" x14ac:dyDescent="0.2">
      <c r="A25" s="11"/>
      <c r="E25" s="12" t="s">
        <v>7</v>
      </c>
      <c r="N25" s="3" t="s">
        <v>10</v>
      </c>
      <c r="O25" s="13"/>
      <c r="P25" s="13"/>
      <c r="Q25" s="14"/>
      <c r="R25" s="14"/>
      <c r="S25" s="14" t="s">
        <v>12</v>
      </c>
      <c r="T25" s="14"/>
      <c r="U25" s="14"/>
      <c r="V25" s="12" t="s">
        <v>11</v>
      </c>
      <c r="W25" s="12"/>
    </row>
    <row r="26" spans="1:27" x14ac:dyDescent="0.25">
      <c r="A26" s="2" t="s">
        <v>8</v>
      </c>
      <c r="E26" s="9" t="s">
        <v>16</v>
      </c>
      <c r="F26" s="9"/>
      <c r="G26" s="9"/>
      <c r="H26" s="9"/>
      <c r="I26" s="9"/>
      <c r="J26" s="9"/>
      <c r="K26" s="9"/>
      <c r="L26" s="9"/>
      <c r="M26" s="9"/>
      <c r="N26" s="9" t="s">
        <v>40</v>
      </c>
      <c r="O26" s="10"/>
      <c r="P26" s="10"/>
      <c r="Q26" s="15"/>
      <c r="R26" s="15"/>
      <c r="S26" s="15"/>
      <c r="T26" s="15"/>
      <c r="U26" s="15"/>
      <c r="V26" s="6"/>
      <c r="W26" s="6"/>
      <c r="X26" s="9"/>
    </row>
    <row r="27" spans="1:27" s="3" customFormat="1" ht="12.75" x14ac:dyDescent="0.2">
      <c r="A27" s="11"/>
      <c r="E27" s="12" t="s">
        <v>9</v>
      </c>
      <c r="N27" s="3" t="s">
        <v>10</v>
      </c>
      <c r="O27" s="13"/>
      <c r="P27" s="13"/>
      <c r="Q27" s="14"/>
      <c r="R27" s="14"/>
      <c r="S27" s="14" t="s">
        <v>12</v>
      </c>
      <c r="T27" s="14"/>
      <c r="U27" s="14"/>
      <c r="V27" s="12" t="s">
        <v>11</v>
      </c>
      <c r="W27" s="12"/>
    </row>
  </sheetData>
  <mergeCells count="12">
    <mergeCell ref="A4:X4"/>
    <mergeCell ref="N9:S9"/>
    <mergeCell ref="W9:W10"/>
    <mergeCell ref="X9:X10"/>
    <mergeCell ref="B9:M9"/>
    <mergeCell ref="A9:A10"/>
    <mergeCell ref="T9:T10"/>
    <mergeCell ref="U9:U10"/>
    <mergeCell ref="V9:V10"/>
    <mergeCell ref="D7:I7"/>
    <mergeCell ref="B6:X6"/>
    <mergeCell ref="P7:T7"/>
  </mergeCells>
  <printOptions horizontalCentered="1"/>
  <pageMargins left="0.47244094488188981" right="0.47244094488188981" top="0.41562500000000002" bottom="0.19685039370078741" header="0" footer="0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березень</vt:lpstr>
      <vt:lpstr>Лист2</vt:lpstr>
      <vt:lpstr>березень!Область_печати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2016-03-31T10:12:30Z</dcterms:modified>
</cp:coreProperties>
</file>