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2240" windowHeight="7890"/>
  </bookViews>
  <sheets>
    <sheet name="березень" sheetId="2" r:id="rId1"/>
    <sheet name="Лист2" sheetId="3" r:id="rId2"/>
  </sheets>
  <definedNames>
    <definedName name="_xlnm.Print_Area" localSheetId="0">березень!$A$1:$X$37</definedName>
  </definedNames>
  <calcPr calcId="145621"/>
</workbook>
</file>

<file path=xl/calcChain.xml><?xml version="1.0" encoding="utf-8"?>
<calcChain xmlns="http://schemas.openxmlformats.org/spreadsheetml/2006/main">
  <c r="R12" i="2" l="1"/>
  <c r="R13" i="2"/>
  <c r="R14" i="2"/>
  <c r="R15" i="2"/>
  <c r="R11" i="2"/>
  <c r="P12" i="2"/>
  <c r="P13" i="2"/>
  <c r="P14" i="2"/>
  <c r="P15" i="2"/>
  <c r="P11" i="2"/>
  <c r="R16" i="2" l="1"/>
  <c r="R17" i="2"/>
  <c r="R18" i="2"/>
  <c r="R19" i="2"/>
  <c r="R20" i="2"/>
  <c r="R21" i="2"/>
  <c r="R22" i="2"/>
  <c r="P16" i="2"/>
  <c r="P17" i="2"/>
  <c r="P18" i="2"/>
  <c r="P19" i="2"/>
  <c r="P20" i="2"/>
  <c r="P21" i="2"/>
  <c r="P22" i="2"/>
  <c r="R32" i="2" l="1"/>
  <c r="P32" i="2"/>
  <c r="Z32" i="2" l="1"/>
  <c r="Z31" i="2"/>
  <c r="AA31" i="2" s="1"/>
  <c r="R31" i="2"/>
  <c r="P31" i="2"/>
  <c r="R30" i="2" l="1"/>
  <c r="P30" i="2"/>
  <c r="R29" i="2" l="1"/>
  <c r="P29" i="2"/>
  <c r="R28" i="2" l="1"/>
  <c r="P28" i="2"/>
  <c r="R27" i="2"/>
  <c r="P27" i="2"/>
  <c r="R26" i="2" l="1"/>
  <c r="P26" i="2"/>
  <c r="R25" i="2" l="1"/>
  <c r="P25" i="2"/>
  <c r="R24" i="2" l="1"/>
  <c r="P24" i="2"/>
  <c r="R23" i="2"/>
  <c r="P23" i="2"/>
  <c r="Z15" i="2" l="1"/>
  <c r="AA15" i="2" s="1"/>
  <c r="Z16" i="2"/>
  <c r="AA16" i="2" s="1"/>
  <c r="Z17" i="2"/>
  <c r="AA17" i="2" s="1"/>
  <c r="Z18" i="2"/>
  <c r="AA18" i="2" s="1"/>
  <c r="Z19" i="2"/>
  <c r="AA19" i="2" s="1"/>
  <c r="Z20" i="2"/>
  <c r="AA20" i="2" s="1"/>
  <c r="Z21" i="2"/>
  <c r="AA21" i="2" s="1"/>
  <c r="Z22" i="2"/>
  <c r="AA22" i="2" s="1"/>
  <c r="Z23" i="2"/>
  <c r="AA23" i="2" s="1"/>
  <c r="Z24" i="2"/>
  <c r="AA24" i="2" s="1"/>
  <c r="Z25" i="2"/>
  <c r="AA25" i="2" s="1"/>
  <c r="Z26" i="2"/>
  <c r="AA26" i="2" s="1"/>
  <c r="Z27" i="2"/>
  <c r="AA27" i="2" s="1"/>
  <c r="Z28" i="2"/>
  <c r="AA28" i="2" s="1"/>
  <c r="Z29" i="2"/>
  <c r="AA29" i="2" s="1"/>
  <c r="Z30" i="2"/>
  <c r="AA30" i="2" s="1"/>
  <c r="Z12" i="2"/>
  <c r="AA12" i="2" s="1"/>
  <c r="Z13" i="2"/>
  <c r="AA13" i="2" s="1"/>
  <c r="Z14" i="2"/>
  <c r="AA14" i="2" s="1"/>
  <c r="Z11" i="2"/>
  <c r="AA11" i="2" s="1"/>
</calcChain>
</file>

<file path=xl/sharedStrings.xml><?xml version="1.0" encoding="utf-8"?>
<sst xmlns="http://schemas.openxmlformats.org/spreadsheetml/2006/main" count="57" uniqueCount="50">
  <si>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</si>
  <si>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</si>
  <si>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</si>
  <si>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</si>
  <si>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>Число місяця</t>
  </si>
  <si>
    <r>
      <t>Маса механічних домішок,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</si>
  <si>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</si>
  <si>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</si>
  <si>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</si>
  <si>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лабораторія, де здійснювались аналізи газу</t>
  </si>
  <si>
    <t>прізвище</t>
  </si>
  <si>
    <t>дата</t>
  </si>
  <si>
    <t>підпис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</si>
  <si>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</si>
  <si>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Головний інженер Шебелинського ЛВУМГ</t>
  </si>
  <si>
    <t>Буховцев О.Л.</t>
  </si>
  <si>
    <t>Завідувач вимірювальної хіміко-аналітичної лабораторії</t>
  </si>
  <si>
    <t>Компонентний склад, мол.%</t>
  </si>
  <si>
    <r>
      <t>Теплота згоряння нижча,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</si>
  <si>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</si>
  <si>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</si>
  <si>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перелік ГРС на які поширюються результати контролю</t>
  </si>
  <si>
    <t xml:space="preserve">з газопроводу </t>
  </si>
  <si>
    <r>
      <t xml:space="preserve">при 20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С, 101,325 кПа</t>
    </r>
  </si>
  <si>
    <r>
      <t xml:space="preserve">Температура точки роси вологи (Р=3,92 МПа),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</si>
  <si>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r>
      <t xml:space="preserve">Температура точки роси вуглеводнів,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</si>
  <si>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t>метан С1</t>
  </si>
  <si>
    <t>етан С2</t>
  </si>
  <si>
    <t>пропан С3</t>
  </si>
  <si>
    <t>ізо-бутан і-С4</t>
  </si>
  <si>
    <t>н-бутан н-С4</t>
  </si>
  <si>
    <t>нео-пентан нео-С4</t>
  </si>
  <si>
    <t>ізо-пентан і-С5</t>
  </si>
  <si>
    <t>н-пентан н-С5</t>
  </si>
  <si>
    <t>гексани та вищі С6+</t>
  </si>
  <si>
    <t>кисень О2</t>
  </si>
  <si>
    <t>азот N2</t>
  </si>
  <si>
    <t>діоксид вуглецю CO2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</si>
  <si>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</si>
  <si>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</si>
  <si>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>Євтушенко С.О.</t>
  </si>
  <si>
    <t>Новопсков-Шебелинка Ду 1200</t>
  </si>
  <si>
    <t>(точка відбору - ПВВГ ШКС-3 )</t>
  </si>
  <si>
    <t>ГРС "Путь Леніна", ГРС"Асіївська", ГРС"Миролюбівка", ГРС "Роздолля", ПВВГ "ШКС-3"</t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</si>
  <si>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</si>
  <si>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</si>
  <si>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отс</t>
  </si>
  <si>
    <t>за період з 01.03.2016 по 31.03.2016</t>
  </si>
  <si>
    <r>
      <t>Масова концентрація 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</si>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</sst>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6" fillId="0" borderId="0" xfId="0" applyFont="1"/>
    <xf numFmtId="165" fontId="6" fillId="0" borderId="1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2" xfId="0" applyFont="1" applyBorder="1"/>
    <xf numFmtId="49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textRotation="90" wrapText="1"/>
    </xf>
    <xf numFmtId="165" fontId="11" fillId="0" borderId="3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4" fillId="0" borderId="0" xfId="0" applyFont="1" applyBorder="1"/>
    <xf numFmtId="49" fontId="4" fillId="0" borderId="0" xfId="0" applyNumberFormat="1" applyFont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49" fontId="4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166" fontId="0" fillId="0" borderId="0" xfId="0" applyNumberFormat="1"/>
    <xf numFmtId="0" fontId="13" fillId="2" borderId="0" xfId="0" applyNumberFormat="1" applyFont="1" applyFill="1" applyAlignment="1">
      <alignment horizontal="center"/>
    </xf>
    <xf numFmtId="0" fontId="4" fillId="0" borderId="5" xfId="0" applyFont="1" applyBorder="1" applyAlignment="1"/>
    <xf numFmtId="0" fontId="3" fillId="0" borderId="4" xfId="0" applyFont="1" applyBorder="1" applyAlignment="1"/>
    <xf numFmtId="0" fontId="14" fillId="0" borderId="4" xfId="0" applyFont="1" applyBorder="1" applyAlignment="1"/>
    <xf numFmtId="165" fontId="9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1" fontId="11" fillId="0" borderId="3" xfId="0" applyNumberFormat="1" applyFont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" fillId="0" borderId="5" xfId="0" applyFont="1" applyBorder="1" applyAlignment="1"/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tabSelected="1" view="pageBreakPreview" topLeftCell="A18" zoomScale="150" zoomScaleNormal="200" zoomScaleSheetLayoutView="150" workbookViewId="0">
      <pane xSplit="1" topLeftCell="C1" activePane="topRight" state="frozen"/>
      <selection activeCell="A5" sqref="A5"/>
      <selection pane="topRight" activeCell="V32" sqref="V32"/>
    </sheetView>
  </sheetViews>
  <sheetFormatPr defaultRowHeight="15" x14ac:dyDescent="0.25"/>
  <cols>
    <col min="1" max="1" width="4.140625" style="1" customWidth="1"/>
    <col min="2" max="2" width="7.7109375" customWidth="1"/>
    <col min="3" max="13" width="6.28515625" customWidth="1"/>
    <col min="14" max="14" width="6.85546875" style="6" customWidth="1"/>
    <col min="15" max="15" width="7.140625" style="24" customWidth="1"/>
    <col min="16" max="16" width="9" style="56" customWidth="1"/>
    <col min="17" max="17" width="7.140625" style="6" customWidth="1"/>
    <col min="18" max="18" width="7.140625" style="56" customWidth="1"/>
    <col min="19" max="19" width="7.28515625" style="6" customWidth="1"/>
    <col min="20" max="21" width="6.5703125" style="24" customWidth="1"/>
    <col min="22" max="24" width="6.5703125" customWidth="1"/>
  </cols>
  <sheetData>
    <row r="1" spans="1:27" s="47" customFormat="1" ht="9" customHeight="1" x14ac:dyDescent="0.2">
      <c r="A1" s="47" t="s">
        <v>38</v>
      </c>
      <c r="N1" s="48"/>
      <c r="O1" s="48"/>
      <c r="P1" s="48"/>
      <c r="Q1" s="48"/>
      <c r="R1" s="48"/>
      <c r="S1" s="48"/>
      <c r="T1" s="48"/>
      <c r="U1" s="48"/>
    </row>
    <row r="2" spans="1:27" s="47" customFormat="1" ht="9" customHeight="1" x14ac:dyDescent="0.2">
      <c r="A2" s="49" t="s">
        <v>39</v>
      </c>
      <c r="N2" s="48"/>
      <c r="O2" s="48"/>
      <c r="P2" s="48"/>
      <c r="Q2" s="48"/>
      <c r="R2" s="48"/>
      <c r="S2" s="48"/>
      <c r="T2" s="48"/>
      <c r="U2" s="48"/>
    </row>
    <row r="3" spans="1:27" s="47" customFormat="1" ht="9" customHeight="1" x14ac:dyDescent="0.2">
      <c r="A3" s="49"/>
      <c r="N3" s="48"/>
      <c r="O3" s="48"/>
      <c r="P3" s="48"/>
      <c r="Q3" s="48"/>
      <c r="R3" s="48"/>
      <c r="S3" s="48"/>
      <c r="T3" s="48"/>
      <c r="U3" s="48"/>
    </row>
    <row r="4" spans="1:27" ht="15.75" x14ac:dyDescent="0.25">
      <c r="A4" s="65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7" x14ac:dyDescent="0.25">
      <c r="A5" s="38" t="s">
        <v>1</v>
      </c>
      <c r="B5" s="26"/>
      <c r="C5" s="39" t="s">
        <v>2</v>
      </c>
      <c r="D5" s="39"/>
      <c r="E5" s="39"/>
      <c r="F5" s="39"/>
      <c r="G5" s="26"/>
      <c r="H5" s="27" t="s">
        <v>3</v>
      </c>
      <c r="I5" s="39" t="s">
        <v>2</v>
      </c>
      <c r="J5" s="39"/>
      <c r="K5" s="40"/>
      <c r="L5" s="39"/>
      <c r="M5" s="38" t="s">
        <v>21</v>
      </c>
      <c r="N5" s="26"/>
      <c r="O5" s="41"/>
      <c r="P5" s="41"/>
      <c r="Q5" s="41"/>
      <c r="R5" s="41"/>
      <c r="S5" s="42"/>
      <c r="T5" s="42"/>
      <c r="U5" s="42"/>
      <c r="V5" s="26"/>
      <c r="W5" s="26"/>
      <c r="X5" s="43"/>
    </row>
    <row r="6" spans="1:27" x14ac:dyDescent="0.25">
      <c r="A6" s="74" t="s">
        <v>43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7" x14ac:dyDescent="0.25">
      <c r="A7" s="44" t="s">
        <v>22</v>
      </c>
      <c r="B7" s="37"/>
      <c r="C7" s="45"/>
      <c r="D7" s="54" t="s">
        <v>41</v>
      </c>
      <c r="E7" s="53"/>
      <c r="F7" s="53"/>
      <c r="G7" s="53"/>
      <c r="H7" s="52"/>
      <c r="I7" s="64" t="s">
        <v>47</v>
      </c>
      <c r="J7" s="52"/>
      <c r="K7" s="52"/>
      <c r="L7" s="52"/>
      <c r="M7" s="52"/>
      <c r="N7" s="46"/>
      <c r="O7" s="76" t="s">
        <v>42</v>
      </c>
      <c r="P7" s="76"/>
      <c r="Q7" s="76"/>
      <c r="R7" s="76"/>
      <c r="S7" s="76"/>
      <c r="T7" s="76"/>
      <c r="U7" s="76"/>
      <c r="V7" s="76"/>
      <c r="W7" s="37"/>
      <c r="X7" s="37"/>
    </row>
    <row r="8" spans="1:27" ht="9" customHeight="1" x14ac:dyDescent="0.25">
      <c r="A8" s="2"/>
      <c r="C8" s="3"/>
      <c r="I8" s="3"/>
      <c r="N8" s="25"/>
      <c r="O8" s="25"/>
      <c r="Q8" s="25"/>
      <c r="S8" s="25"/>
      <c r="T8" s="25"/>
      <c r="U8" s="25"/>
    </row>
    <row r="9" spans="1:27" ht="15.75" customHeight="1" x14ac:dyDescent="0.25">
      <c r="A9" s="73" t="s">
        <v>4</v>
      </c>
      <c r="B9" s="71" t="s">
        <v>17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67" t="s">
        <v>23</v>
      </c>
      <c r="O9" s="67"/>
      <c r="P9" s="67"/>
      <c r="Q9" s="68"/>
      <c r="R9" s="68"/>
      <c r="S9" s="68"/>
      <c r="T9" s="69" t="s">
        <v>24</v>
      </c>
      <c r="U9" s="69" t="s">
        <v>25</v>
      </c>
      <c r="V9" s="69" t="s">
        <v>48</v>
      </c>
      <c r="W9" s="69" t="s">
        <v>49</v>
      </c>
      <c r="X9" s="69" t="s">
        <v>5</v>
      </c>
    </row>
    <row r="10" spans="1:27" ht="103.5" customHeight="1" x14ac:dyDescent="0.25">
      <c r="A10" s="70"/>
      <c r="B10" s="32" t="s">
        <v>26</v>
      </c>
      <c r="C10" s="32" t="s">
        <v>27</v>
      </c>
      <c r="D10" s="32" t="s">
        <v>28</v>
      </c>
      <c r="E10" s="32" t="s">
        <v>29</v>
      </c>
      <c r="F10" s="32" t="s">
        <v>30</v>
      </c>
      <c r="G10" s="32" t="s">
        <v>31</v>
      </c>
      <c r="H10" s="32" t="s">
        <v>32</v>
      </c>
      <c r="I10" s="32" t="s">
        <v>33</v>
      </c>
      <c r="J10" s="32" t="s">
        <v>34</v>
      </c>
      <c r="K10" s="32" t="s">
        <v>35</v>
      </c>
      <c r="L10" s="32" t="s">
        <v>36</v>
      </c>
      <c r="M10" s="32" t="s">
        <v>37</v>
      </c>
      <c r="N10" s="32" t="s">
        <v>13</v>
      </c>
      <c r="O10" s="32" t="s">
        <v>18</v>
      </c>
      <c r="P10" s="57" t="s">
        <v>44</v>
      </c>
      <c r="Q10" s="32" t="s">
        <v>19</v>
      </c>
      <c r="R10" s="57" t="s">
        <v>45</v>
      </c>
      <c r="S10" s="32" t="s">
        <v>20</v>
      </c>
      <c r="T10" s="72"/>
      <c r="U10" s="72"/>
      <c r="V10" s="70"/>
      <c r="W10" s="70"/>
      <c r="X10" s="70"/>
    </row>
    <row r="11" spans="1:27" x14ac:dyDescent="0.25">
      <c r="A11" s="30">
        <v>1</v>
      </c>
      <c r="B11" s="31">
        <v>95.588700000000003</v>
      </c>
      <c r="C11" s="31">
        <v>2.4453999999999998</v>
      </c>
      <c r="D11" s="31">
        <v>0.75019999999999998</v>
      </c>
      <c r="E11" s="31">
        <v>0.1094</v>
      </c>
      <c r="F11" s="31">
        <v>0.1222</v>
      </c>
      <c r="G11" s="31">
        <v>4.7000000000000002E-3</v>
      </c>
      <c r="H11" s="31">
        <v>2.5700000000000001E-2</v>
      </c>
      <c r="I11" s="31">
        <v>1.9400000000000001E-2</v>
      </c>
      <c r="J11" s="31">
        <v>1.7600000000000001E-2</v>
      </c>
      <c r="K11" s="31">
        <v>1.8E-3</v>
      </c>
      <c r="L11" s="33">
        <v>0.7278</v>
      </c>
      <c r="M11" s="33">
        <v>0.187</v>
      </c>
      <c r="N11" s="33">
        <v>0.70289999999999997</v>
      </c>
      <c r="O11" s="60">
        <v>34.407800000000002</v>
      </c>
      <c r="P11" s="58">
        <f>O11/0.0041868</f>
        <v>8218.1618419795559</v>
      </c>
      <c r="Q11" s="60">
        <v>38.149099999999997</v>
      </c>
      <c r="R11" s="58">
        <f>Q11/0.0041868</f>
        <v>9111.7559950320046</v>
      </c>
      <c r="S11" s="60">
        <v>49.936900000000001</v>
      </c>
      <c r="T11" s="34">
        <v>-16.100000000000001</v>
      </c>
      <c r="U11" s="28">
        <v>7.3</v>
      </c>
      <c r="V11" s="29" t="s">
        <v>46</v>
      </c>
      <c r="W11" s="29">
        <v>0.2</v>
      </c>
      <c r="X11" s="29"/>
      <c r="Z11" s="50">
        <f>SUM(B11:M11)</f>
        <v>99.999900000000025</v>
      </c>
      <c r="AA11" s="51" t="str">
        <f t="shared" ref="AA11:AA16" si="0">IF(Z11=100,"ОК"," ")</f>
        <v xml:space="preserve"> </v>
      </c>
    </row>
    <row r="12" spans="1:27" x14ac:dyDescent="0.25">
      <c r="A12" s="20">
        <v>2</v>
      </c>
      <c r="B12" s="4">
        <v>95.591899999999995</v>
      </c>
      <c r="C12" s="4">
        <v>2.4491000000000001</v>
      </c>
      <c r="D12" s="4">
        <v>0.74229999999999996</v>
      </c>
      <c r="E12" s="4">
        <v>0.1076</v>
      </c>
      <c r="F12" s="4">
        <v>0.1227</v>
      </c>
      <c r="G12" s="4">
        <v>4.0000000000000001E-3</v>
      </c>
      <c r="H12" s="4">
        <v>2.4500000000000001E-2</v>
      </c>
      <c r="I12" s="4">
        <v>1.84E-2</v>
      </c>
      <c r="J12" s="4">
        <v>1.4500000000000001E-2</v>
      </c>
      <c r="K12" s="4">
        <v>1.6000000000000001E-3</v>
      </c>
      <c r="L12" s="35">
        <v>0.74139999999999995</v>
      </c>
      <c r="M12" s="35">
        <v>0.182</v>
      </c>
      <c r="N12" s="35">
        <v>0.70269999999999999</v>
      </c>
      <c r="O12" s="61">
        <v>34.393900000000002</v>
      </c>
      <c r="P12" s="58">
        <f t="shared" ref="P12:P15" si="1">O12/0.0041868</f>
        <v>8214.8418840164322</v>
      </c>
      <c r="Q12" s="61">
        <v>38.134</v>
      </c>
      <c r="R12" s="58">
        <f t="shared" ref="R12:R15" si="2">Q12/0.0041868</f>
        <v>9108.14942199293</v>
      </c>
      <c r="S12" s="61">
        <v>49.926000000000002</v>
      </c>
      <c r="T12" s="36">
        <v>-13.9</v>
      </c>
      <c r="U12" s="22">
        <v>7.5</v>
      </c>
      <c r="V12" s="23"/>
      <c r="W12" s="23"/>
      <c r="X12" s="23"/>
      <c r="Z12" s="50">
        <f t="shared" ref="Z12:Z15" si="3">SUM(B12:M12)</f>
        <v>100</v>
      </c>
      <c r="AA12" s="51" t="str">
        <f t="shared" si="0"/>
        <v>ОК</v>
      </c>
    </row>
    <row r="13" spans="1:27" x14ac:dyDescent="0.25">
      <c r="A13" s="20">
        <v>3</v>
      </c>
      <c r="B13" s="4">
        <v>95.495800000000003</v>
      </c>
      <c r="C13" s="4">
        <v>2.4777999999999998</v>
      </c>
      <c r="D13" s="4">
        <v>0.75460000000000005</v>
      </c>
      <c r="E13" s="4">
        <v>0.1095</v>
      </c>
      <c r="F13" s="4">
        <v>0.125</v>
      </c>
      <c r="G13" s="4">
        <v>4.1999999999999997E-3</v>
      </c>
      <c r="H13" s="4">
        <v>3.2000000000000001E-2</v>
      </c>
      <c r="I13" s="4">
        <v>2.4299999999999999E-2</v>
      </c>
      <c r="J13" s="4">
        <v>2.0899999999999998E-2</v>
      </c>
      <c r="K13" s="4">
        <v>2E-3</v>
      </c>
      <c r="L13" s="35">
        <v>0.76419999999999999</v>
      </c>
      <c r="M13" s="35">
        <v>0.18970000000000001</v>
      </c>
      <c r="N13" s="35">
        <v>0.70379999999999998</v>
      </c>
      <c r="O13" s="61">
        <v>34.423000000000002</v>
      </c>
      <c r="P13" s="58">
        <f t="shared" si="1"/>
        <v>8221.7922996082925</v>
      </c>
      <c r="Q13" s="61">
        <v>38.164900000000003</v>
      </c>
      <c r="R13" s="58">
        <f t="shared" si="2"/>
        <v>9115.5297601987204</v>
      </c>
      <c r="S13" s="61">
        <v>49.927300000000002</v>
      </c>
      <c r="T13" s="36">
        <v>-13.8</v>
      </c>
      <c r="U13" s="22">
        <v>8.1</v>
      </c>
      <c r="V13" s="23"/>
      <c r="W13" s="23"/>
      <c r="X13" s="23"/>
      <c r="Z13" s="50">
        <f t="shared" si="3"/>
        <v>99.999999999999986</v>
      </c>
      <c r="AA13" s="51" t="str">
        <f t="shared" si="0"/>
        <v>ОК</v>
      </c>
    </row>
    <row r="14" spans="1:27" x14ac:dyDescent="0.25">
      <c r="A14" s="20">
        <v>4</v>
      </c>
      <c r="B14" s="4">
        <v>95.525199999999998</v>
      </c>
      <c r="C14" s="4">
        <v>2.4527000000000001</v>
      </c>
      <c r="D14" s="4">
        <v>0.74439999999999995</v>
      </c>
      <c r="E14" s="4">
        <v>0.1062</v>
      </c>
      <c r="F14" s="4">
        <v>0.1222</v>
      </c>
      <c r="G14" s="4">
        <v>3.5000000000000001E-3</v>
      </c>
      <c r="H14" s="4">
        <v>2.69E-2</v>
      </c>
      <c r="I14" s="4">
        <v>2.2100000000000002E-2</v>
      </c>
      <c r="J14" s="4">
        <v>2.53E-2</v>
      </c>
      <c r="K14" s="4">
        <v>2.2000000000000001E-3</v>
      </c>
      <c r="L14" s="55">
        <v>0.78839999999999999</v>
      </c>
      <c r="M14" s="55">
        <v>0.18079999999999999</v>
      </c>
      <c r="N14" s="55">
        <v>0.70340000000000003</v>
      </c>
      <c r="O14" s="62">
        <v>34.398800000000001</v>
      </c>
      <c r="P14" s="58">
        <f t="shared" si="1"/>
        <v>8216.0122289099072</v>
      </c>
      <c r="Q14" s="62">
        <v>38.1387</v>
      </c>
      <c r="R14" s="58">
        <f t="shared" si="2"/>
        <v>9109.2719977070792</v>
      </c>
      <c r="S14" s="62">
        <v>49.907699999999998</v>
      </c>
      <c r="T14" s="22">
        <v>-18.899999999999999</v>
      </c>
      <c r="U14" s="22">
        <v>4.2</v>
      </c>
      <c r="V14" s="63"/>
      <c r="W14" s="63"/>
      <c r="X14" s="63" t="s">
        <v>46</v>
      </c>
      <c r="Z14" s="50">
        <f t="shared" si="3"/>
        <v>99.999900000000011</v>
      </c>
      <c r="AA14" s="51" t="str">
        <f t="shared" si="0"/>
        <v xml:space="preserve"> </v>
      </c>
    </row>
    <row r="15" spans="1:27" x14ac:dyDescent="0.25">
      <c r="A15" s="20">
        <v>9</v>
      </c>
      <c r="B15" s="4">
        <v>95.1905</v>
      </c>
      <c r="C15" s="4">
        <v>2.5745</v>
      </c>
      <c r="D15" s="4">
        <v>0.78359999999999996</v>
      </c>
      <c r="E15" s="4">
        <v>0.1109</v>
      </c>
      <c r="F15" s="4">
        <v>0.12959999999999999</v>
      </c>
      <c r="G15" s="4">
        <v>4.1000000000000003E-3</v>
      </c>
      <c r="H15" s="4">
        <v>2.63E-2</v>
      </c>
      <c r="I15" s="4">
        <v>2.12E-2</v>
      </c>
      <c r="J15" s="4">
        <v>2.3800000000000002E-2</v>
      </c>
      <c r="K15" s="4">
        <v>2.2000000000000001E-3</v>
      </c>
      <c r="L15" s="35">
        <v>0.94189999999999996</v>
      </c>
      <c r="M15" s="35">
        <v>0.1913</v>
      </c>
      <c r="N15" s="35">
        <v>0.7056</v>
      </c>
      <c r="O15" s="62">
        <v>34.402700000000003</v>
      </c>
      <c r="P15" s="58">
        <f t="shared" si="1"/>
        <v>8216.9437279067552</v>
      </c>
      <c r="Q15" s="62">
        <v>38.140700000000002</v>
      </c>
      <c r="R15" s="58">
        <f t="shared" si="2"/>
        <v>9109.7496895003351</v>
      </c>
      <c r="S15" s="62">
        <v>49.832099999999997</v>
      </c>
      <c r="T15" s="22">
        <v>-17.3</v>
      </c>
      <c r="U15" s="22">
        <v>7.7</v>
      </c>
      <c r="V15" s="23"/>
      <c r="W15" s="23"/>
      <c r="X15" s="23"/>
      <c r="Z15" s="50">
        <f t="shared" si="3"/>
        <v>99.999899999999997</v>
      </c>
      <c r="AA15" s="51" t="str">
        <f t="shared" si="0"/>
        <v xml:space="preserve"> </v>
      </c>
    </row>
    <row r="16" spans="1:27" x14ac:dyDescent="0.25">
      <c r="A16" s="20">
        <v>10</v>
      </c>
      <c r="B16" s="4">
        <v>95.403400000000005</v>
      </c>
      <c r="C16" s="4">
        <v>2.4866000000000001</v>
      </c>
      <c r="D16" s="4">
        <v>0.73870000000000002</v>
      </c>
      <c r="E16" s="4">
        <v>0.10390000000000001</v>
      </c>
      <c r="F16" s="4">
        <v>0.1222</v>
      </c>
      <c r="G16" s="4">
        <v>3.8E-3</v>
      </c>
      <c r="H16" s="4">
        <v>2.63E-2</v>
      </c>
      <c r="I16" s="4">
        <v>2.06E-2</v>
      </c>
      <c r="J16" s="4">
        <v>2.3699999999999999E-2</v>
      </c>
      <c r="K16" s="4">
        <v>2E-3</v>
      </c>
      <c r="L16" s="35">
        <v>0.87880000000000003</v>
      </c>
      <c r="M16" s="35">
        <v>0.19</v>
      </c>
      <c r="N16" s="35">
        <v>0.70389999999999997</v>
      </c>
      <c r="O16" s="62">
        <v>34.365600000000001</v>
      </c>
      <c r="P16" s="58">
        <f t="shared" ref="P16:P17" si="4">O16*238.846</f>
        <v>8208.0860976000004</v>
      </c>
      <c r="Q16" s="62">
        <v>38.101799999999997</v>
      </c>
      <c r="R16" s="58">
        <f t="shared" ref="R16:R22" si="5">Q16*238.846</f>
        <v>9100.4625227999986</v>
      </c>
      <c r="S16" s="62">
        <v>49.839700000000001</v>
      </c>
      <c r="T16" s="22">
        <v>-15.5</v>
      </c>
      <c r="U16" s="22">
        <v>11.9</v>
      </c>
      <c r="V16" s="23"/>
      <c r="W16" s="23"/>
      <c r="X16" s="23"/>
      <c r="Z16" s="50">
        <f t="shared" ref="Z16:Z29" si="6">SUM(B16:M16)</f>
        <v>100</v>
      </c>
      <c r="AA16" s="51" t="str">
        <f t="shared" si="0"/>
        <v>ОК</v>
      </c>
    </row>
    <row r="17" spans="1:44" x14ac:dyDescent="0.25">
      <c r="A17" s="20">
        <v>11</v>
      </c>
      <c r="B17" s="4">
        <v>95.196399999999997</v>
      </c>
      <c r="C17" s="4">
        <v>2.5981000000000001</v>
      </c>
      <c r="D17" s="4">
        <v>0.77039999999999997</v>
      </c>
      <c r="E17" s="4">
        <v>0.1079</v>
      </c>
      <c r="F17" s="4">
        <v>0.12670000000000001</v>
      </c>
      <c r="G17" s="4">
        <v>3.5999999999999999E-3</v>
      </c>
      <c r="H17" s="4">
        <v>2.9700000000000001E-2</v>
      </c>
      <c r="I17" s="4">
        <v>2.2499999999999999E-2</v>
      </c>
      <c r="J17" s="4">
        <v>4.4499999999999998E-2</v>
      </c>
      <c r="K17" s="4">
        <v>2.2000000000000001E-3</v>
      </c>
      <c r="L17" s="35">
        <v>0.91039999999999999</v>
      </c>
      <c r="M17" s="35">
        <v>0.18779999999999999</v>
      </c>
      <c r="N17" s="35">
        <v>0.70599999999999996</v>
      </c>
      <c r="O17" s="62">
        <v>34.440100000000001</v>
      </c>
      <c r="P17" s="58">
        <f t="shared" si="4"/>
        <v>8225.8801246000003</v>
      </c>
      <c r="Q17" s="62">
        <v>38.181199999999997</v>
      </c>
      <c r="R17" s="58">
        <f t="shared" si="5"/>
        <v>9119.4268952000002</v>
      </c>
      <c r="S17" s="62">
        <v>49.871499999999997</v>
      </c>
      <c r="T17" s="22">
        <v>-16.399999999999999</v>
      </c>
      <c r="U17" s="22">
        <v>7.7</v>
      </c>
      <c r="V17" s="23"/>
      <c r="W17" s="23"/>
      <c r="X17" s="23"/>
      <c r="Z17" s="50">
        <f t="shared" si="6"/>
        <v>100.00019999999999</v>
      </c>
      <c r="AA17" s="51" t="str">
        <f t="shared" ref="AA17:AA30" si="7">IF(Z17=100,"ОК"," ")</f>
        <v xml:space="preserve"> </v>
      </c>
    </row>
    <row r="18" spans="1:44" x14ac:dyDescent="0.25">
      <c r="A18" s="20">
        <v>12</v>
      </c>
      <c r="B18" s="4">
        <v>95.582499999999996</v>
      </c>
      <c r="C18" s="4">
        <v>2.4272</v>
      </c>
      <c r="D18" s="4">
        <v>0.73360000000000003</v>
      </c>
      <c r="E18" s="4">
        <v>0.10340000000000001</v>
      </c>
      <c r="F18" s="4">
        <v>0.11600000000000001</v>
      </c>
      <c r="G18" s="4">
        <v>3.0999999999999999E-3</v>
      </c>
      <c r="H18" s="4">
        <v>2.4400000000000002E-2</v>
      </c>
      <c r="I18" s="4">
        <v>1.9400000000000001E-2</v>
      </c>
      <c r="J18" s="4">
        <v>1.7600000000000001E-2</v>
      </c>
      <c r="K18" s="4">
        <v>2.0999999999999999E-3</v>
      </c>
      <c r="L18" s="55">
        <v>0.78710000000000002</v>
      </c>
      <c r="M18" s="55">
        <v>0.1835</v>
      </c>
      <c r="N18" s="55">
        <v>0.7026</v>
      </c>
      <c r="O18" s="62">
        <v>34.363399999999999</v>
      </c>
      <c r="P18" s="58">
        <f t="shared" ref="P18:P22" si="8">O18*238.846</f>
        <v>8207.5606363999996</v>
      </c>
      <c r="Q18" s="62">
        <v>38.100700000000003</v>
      </c>
      <c r="R18" s="58">
        <f t="shared" si="5"/>
        <v>9100.199792200001</v>
      </c>
      <c r="S18" s="62">
        <v>49.885199999999998</v>
      </c>
      <c r="T18" s="22">
        <v>-16.399999999999999</v>
      </c>
      <c r="U18" s="22">
        <v>7.7</v>
      </c>
      <c r="V18" s="23"/>
      <c r="W18" s="23"/>
      <c r="X18" s="23"/>
      <c r="Z18" s="50">
        <f t="shared" si="6"/>
        <v>99.999899999999982</v>
      </c>
      <c r="AA18" s="51" t="str">
        <f t="shared" si="7"/>
        <v xml:space="preserve"> </v>
      </c>
    </row>
    <row r="19" spans="1:44" x14ac:dyDescent="0.25">
      <c r="A19" s="20">
        <v>14</v>
      </c>
      <c r="B19" s="4">
        <v>95.652699999999996</v>
      </c>
      <c r="C19" s="4">
        <v>2.3914</v>
      </c>
      <c r="D19" s="4">
        <v>0.70660000000000001</v>
      </c>
      <c r="E19" s="4">
        <v>9.5799999999999996E-2</v>
      </c>
      <c r="F19" s="4">
        <v>0.1069</v>
      </c>
      <c r="G19" s="4">
        <v>4.7000000000000002E-3</v>
      </c>
      <c r="H19" s="4">
        <v>2.92E-2</v>
      </c>
      <c r="I19" s="4">
        <v>2.1000000000000001E-2</v>
      </c>
      <c r="J19" s="4">
        <v>2.46E-2</v>
      </c>
      <c r="K19" s="4">
        <v>2E-3</v>
      </c>
      <c r="L19" s="55">
        <v>0.78280000000000005</v>
      </c>
      <c r="M19" s="55">
        <v>0.1822</v>
      </c>
      <c r="N19" s="55">
        <v>0.70209999999999995</v>
      </c>
      <c r="O19" s="62">
        <v>34.346299999999999</v>
      </c>
      <c r="P19" s="58">
        <f t="shared" si="8"/>
        <v>8203.4763698000006</v>
      </c>
      <c r="Q19" s="62">
        <v>38.0824</v>
      </c>
      <c r="R19" s="58">
        <f t="shared" si="5"/>
        <v>9095.8289103999996</v>
      </c>
      <c r="S19" s="62">
        <v>49.877800000000001</v>
      </c>
      <c r="T19" s="22">
        <v>-19</v>
      </c>
      <c r="U19" s="22">
        <v>6.3</v>
      </c>
      <c r="V19" s="23"/>
      <c r="W19" s="23"/>
      <c r="X19" s="23"/>
      <c r="Z19" s="50">
        <f t="shared" si="6"/>
        <v>99.999899999999982</v>
      </c>
      <c r="AA19" s="51" t="str">
        <f t="shared" si="7"/>
        <v xml:space="preserve"> </v>
      </c>
    </row>
    <row r="20" spans="1:44" x14ac:dyDescent="0.25">
      <c r="A20" s="20">
        <v>15</v>
      </c>
      <c r="B20" s="4">
        <v>95.483599999999996</v>
      </c>
      <c r="C20" s="4">
        <v>2.4944000000000002</v>
      </c>
      <c r="D20" s="4">
        <v>0.73070000000000002</v>
      </c>
      <c r="E20" s="4">
        <v>0.1026</v>
      </c>
      <c r="F20" s="4">
        <v>0.1188</v>
      </c>
      <c r="G20" s="4">
        <v>4.4999999999999997E-3</v>
      </c>
      <c r="H20" s="4">
        <v>3.6799999999999999E-2</v>
      </c>
      <c r="I20" s="4">
        <v>2.5399999999999999E-2</v>
      </c>
      <c r="J20" s="4">
        <v>2.24E-2</v>
      </c>
      <c r="K20" s="4">
        <v>1.9E-3</v>
      </c>
      <c r="L20" s="35">
        <v>0.79790000000000005</v>
      </c>
      <c r="M20" s="35">
        <v>0.18110000000000001</v>
      </c>
      <c r="N20" s="35">
        <v>0.7036</v>
      </c>
      <c r="O20" s="62">
        <v>34.404699999999998</v>
      </c>
      <c r="P20" s="58">
        <f t="shared" si="8"/>
        <v>8217.4249761999999</v>
      </c>
      <c r="Q20" s="62">
        <v>38.1449</v>
      </c>
      <c r="R20" s="58">
        <f t="shared" si="5"/>
        <v>9110.7567854000008</v>
      </c>
      <c r="S20" s="62">
        <v>49.906799999999997</v>
      </c>
      <c r="T20" s="22">
        <v>-19.899999999999999</v>
      </c>
      <c r="U20" s="22">
        <v>6.3</v>
      </c>
      <c r="V20" s="23"/>
      <c r="W20" s="23"/>
      <c r="X20" s="4"/>
      <c r="Z20" s="50">
        <f t="shared" si="6"/>
        <v>100.00009999999999</v>
      </c>
      <c r="AA20" s="51" t="str">
        <f t="shared" si="7"/>
        <v xml:space="preserve"> </v>
      </c>
    </row>
    <row r="21" spans="1:44" x14ac:dyDescent="0.25">
      <c r="A21" s="20">
        <v>16</v>
      </c>
      <c r="B21" s="4">
        <v>95.4285</v>
      </c>
      <c r="C21" s="4">
        <v>2.5244</v>
      </c>
      <c r="D21" s="4">
        <v>0.74429999999999996</v>
      </c>
      <c r="E21" s="4">
        <v>0.10489999999999999</v>
      </c>
      <c r="F21" s="4">
        <v>0.1197</v>
      </c>
      <c r="G21" s="4">
        <v>5.1999999999999998E-3</v>
      </c>
      <c r="H21" s="4">
        <v>3.56E-2</v>
      </c>
      <c r="I21" s="4">
        <v>2.4500000000000001E-2</v>
      </c>
      <c r="J21" s="4">
        <v>2.0799999999999999E-2</v>
      </c>
      <c r="K21" s="4">
        <v>1.9E-3</v>
      </c>
      <c r="L21" s="35">
        <v>0.79669999999999996</v>
      </c>
      <c r="M21" s="35">
        <v>0.19370000000000001</v>
      </c>
      <c r="N21" s="35">
        <v>0.70409999999999995</v>
      </c>
      <c r="O21" s="62">
        <v>34.414700000000003</v>
      </c>
      <c r="P21" s="58">
        <f t="shared" si="8"/>
        <v>8219.8134362000001</v>
      </c>
      <c r="Q21" s="62">
        <v>38.1554</v>
      </c>
      <c r="R21" s="58">
        <f t="shared" si="5"/>
        <v>9113.264668400001</v>
      </c>
      <c r="S21" s="62">
        <v>49.904499999999999</v>
      </c>
      <c r="T21" s="22">
        <v>-18.899999999999999</v>
      </c>
      <c r="U21" s="22">
        <v>6.8</v>
      </c>
      <c r="V21" s="23"/>
      <c r="W21" s="23"/>
      <c r="X21" s="23"/>
      <c r="Z21" s="50">
        <f t="shared" si="6"/>
        <v>100.00020000000001</v>
      </c>
      <c r="AA21" s="51" t="str">
        <f t="shared" si="7"/>
        <v xml:space="preserve"> </v>
      </c>
    </row>
    <row r="22" spans="1:44" x14ac:dyDescent="0.25">
      <c r="A22" s="20">
        <v>17</v>
      </c>
      <c r="B22" s="4">
        <v>95.287499999999994</v>
      </c>
      <c r="C22" s="4">
        <v>2.6071</v>
      </c>
      <c r="D22" s="4">
        <v>0.75680000000000003</v>
      </c>
      <c r="E22" s="4">
        <v>0.10639999999999999</v>
      </c>
      <c r="F22" s="4">
        <v>0.12520000000000001</v>
      </c>
      <c r="G22" s="4">
        <v>4.8999999999999998E-3</v>
      </c>
      <c r="H22" s="4">
        <v>2.8199999999999999E-2</v>
      </c>
      <c r="I22" s="4">
        <v>2.2200000000000001E-2</v>
      </c>
      <c r="J22" s="4">
        <v>3.1199999999999999E-2</v>
      </c>
      <c r="K22" s="4">
        <v>2.0999999999999999E-3</v>
      </c>
      <c r="L22" s="35">
        <v>0.83350000000000002</v>
      </c>
      <c r="M22" s="35">
        <v>0.19500000000000001</v>
      </c>
      <c r="N22" s="35">
        <v>0.70509999999999995</v>
      </c>
      <c r="O22" s="62">
        <v>34.438699999999997</v>
      </c>
      <c r="P22" s="58">
        <f t="shared" si="8"/>
        <v>8225.5457401999993</v>
      </c>
      <c r="Q22" s="62">
        <v>38.180700000000002</v>
      </c>
      <c r="R22" s="58">
        <f t="shared" si="5"/>
        <v>9119.3074722000001</v>
      </c>
      <c r="S22" s="62">
        <v>49.901200000000003</v>
      </c>
      <c r="T22" s="22">
        <v>-14</v>
      </c>
      <c r="U22" s="22">
        <v>8.1</v>
      </c>
      <c r="V22" s="23"/>
      <c r="W22" s="23"/>
      <c r="X22" s="23"/>
      <c r="Z22" s="50">
        <f t="shared" si="6"/>
        <v>100.00009999999999</v>
      </c>
      <c r="AA22" s="51" t="str">
        <f t="shared" si="7"/>
        <v xml:space="preserve"> </v>
      </c>
    </row>
    <row r="23" spans="1:44" x14ac:dyDescent="0.25">
      <c r="A23" s="20">
        <v>18</v>
      </c>
      <c r="B23" s="4">
        <v>95.431799999999996</v>
      </c>
      <c r="C23" s="4">
        <v>2.5402999999999998</v>
      </c>
      <c r="D23" s="4">
        <v>0.76129999999999998</v>
      </c>
      <c r="E23" s="4">
        <v>0.1081</v>
      </c>
      <c r="F23" s="4">
        <v>0.1241</v>
      </c>
      <c r="G23" s="4">
        <v>5.7000000000000002E-3</v>
      </c>
      <c r="H23" s="4">
        <v>3.9300000000000002E-2</v>
      </c>
      <c r="I23" s="4">
        <v>2.7400000000000001E-2</v>
      </c>
      <c r="J23" s="4">
        <v>2.98E-2</v>
      </c>
      <c r="K23" s="4">
        <v>2E-3</v>
      </c>
      <c r="L23" s="35">
        <v>0.747</v>
      </c>
      <c r="M23" s="35">
        <v>0.18329999999999999</v>
      </c>
      <c r="N23" s="35">
        <v>0.7046</v>
      </c>
      <c r="O23" s="62">
        <v>34.472799999999999</v>
      </c>
      <c r="P23" s="58">
        <f t="shared" ref="P23:P30" si="9">O23*238.846</f>
        <v>8233.6903887999997</v>
      </c>
      <c r="Q23" s="62">
        <v>38.218499999999999</v>
      </c>
      <c r="R23" s="58">
        <f t="shared" ref="R23:R30" si="10">Q23*238.846</f>
        <v>9128.3358509999998</v>
      </c>
      <c r="S23" s="62">
        <v>49.9696</v>
      </c>
      <c r="T23" s="22">
        <v>-15.7</v>
      </c>
      <c r="U23" s="22">
        <v>8.1999999999999993</v>
      </c>
      <c r="V23" s="23"/>
      <c r="W23" s="23"/>
      <c r="X23" s="23"/>
      <c r="Y23" s="5"/>
      <c r="Z23" s="50">
        <f t="shared" si="6"/>
        <v>100.00009999999999</v>
      </c>
      <c r="AA23" s="51" t="str">
        <f t="shared" si="7"/>
        <v xml:space="preserve"> 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x14ac:dyDescent="0.25">
      <c r="A24" s="20">
        <v>21</v>
      </c>
      <c r="B24" s="4">
        <v>95.662300000000002</v>
      </c>
      <c r="C24" s="4">
        <v>2.3881000000000001</v>
      </c>
      <c r="D24" s="4">
        <v>0.73089999999999999</v>
      </c>
      <c r="E24" s="4">
        <v>0.1056</v>
      </c>
      <c r="F24" s="4">
        <v>0.1159</v>
      </c>
      <c r="G24" s="4">
        <v>4.3E-3</v>
      </c>
      <c r="H24" s="4">
        <v>3.6299999999999999E-2</v>
      </c>
      <c r="I24" s="4">
        <v>2.58E-2</v>
      </c>
      <c r="J24" s="4">
        <v>1.52E-2</v>
      </c>
      <c r="K24" s="4">
        <v>1.9E-3</v>
      </c>
      <c r="L24" s="35">
        <v>0.73240000000000005</v>
      </c>
      <c r="M24" s="35">
        <v>0.1812</v>
      </c>
      <c r="N24" s="35">
        <v>0.70250000000000001</v>
      </c>
      <c r="O24" s="62">
        <v>34.389400000000002</v>
      </c>
      <c r="P24" s="58">
        <f t="shared" si="9"/>
        <v>8213.770632400001</v>
      </c>
      <c r="Q24" s="62">
        <v>38.129300000000001</v>
      </c>
      <c r="R24" s="58">
        <f t="shared" si="10"/>
        <v>9107.0307878000003</v>
      </c>
      <c r="S24" s="62">
        <v>49.927599999999998</v>
      </c>
      <c r="T24" s="22">
        <v>-19.600000000000001</v>
      </c>
      <c r="U24" s="22">
        <v>5.0999999999999996</v>
      </c>
      <c r="V24" s="23"/>
      <c r="W24" s="23"/>
      <c r="X24" s="23"/>
      <c r="Y24" s="5"/>
      <c r="Z24" s="50">
        <f t="shared" si="6"/>
        <v>99.999899999999997</v>
      </c>
      <c r="AA24" s="51" t="str">
        <f t="shared" si="7"/>
        <v xml:space="preserve"> 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x14ac:dyDescent="0.25">
      <c r="A25" s="20">
        <v>22</v>
      </c>
      <c r="B25" s="4">
        <v>95.124700000000004</v>
      </c>
      <c r="C25" s="4">
        <v>2.6162000000000001</v>
      </c>
      <c r="D25" s="4">
        <v>0.76300000000000001</v>
      </c>
      <c r="E25" s="4">
        <v>0.1056</v>
      </c>
      <c r="F25" s="4">
        <v>0.1232</v>
      </c>
      <c r="G25" s="4">
        <v>3.8999999999999998E-3</v>
      </c>
      <c r="H25" s="4">
        <v>2.52E-2</v>
      </c>
      <c r="I25" s="4">
        <v>2.01E-2</v>
      </c>
      <c r="J25" s="4">
        <v>1.7899999999999999E-2</v>
      </c>
      <c r="K25" s="4">
        <v>2.0999999999999999E-3</v>
      </c>
      <c r="L25" s="35">
        <v>1.0023</v>
      </c>
      <c r="M25" s="35">
        <v>0.1958</v>
      </c>
      <c r="N25" s="35">
        <v>0.70550000000000002</v>
      </c>
      <c r="O25" s="62">
        <v>34.361899999999999</v>
      </c>
      <c r="P25" s="58">
        <f t="shared" si="9"/>
        <v>8207.2023673999993</v>
      </c>
      <c r="Q25" s="62">
        <v>38.0961</v>
      </c>
      <c r="R25" s="58">
        <f t="shared" si="10"/>
        <v>9099.1011006000008</v>
      </c>
      <c r="S25" s="62">
        <v>49.776800000000001</v>
      </c>
      <c r="T25" s="22">
        <v>-19.899999999999999</v>
      </c>
      <c r="U25" s="22">
        <v>5.3</v>
      </c>
      <c r="V25" s="23"/>
      <c r="W25" s="23"/>
      <c r="X25" s="23"/>
      <c r="Y25" s="8"/>
      <c r="Z25" s="50">
        <f t="shared" si="6"/>
        <v>100.00000000000001</v>
      </c>
      <c r="AA25" s="51" t="str">
        <f t="shared" si="7"/>
        <v>ОК</v>
      </c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  <c r="AM25" s="9"/>
      <c r="AN25" s="19"/>
      <c r="AO25" s="19"/>
      <c r="AP25" s="11"/>
      <c r="AQ25" s="11"/>
      <c r="AR25" s="11"/>
    </row>
    <row r="26" spans="1:44" x14ac:dyDescent="0.25">
      <c r="A26" s="20">
        <v>23</v>
      </c>
      <c r="B26" s="4">
        <v>94.2727</v>
      </c>
      <c r="C26" s="4">
        <v>2.7018</v>
      </c>
      <c r="D26" s="4">
        <v>0.67659999999999998</v>
      </c>
      <c r="E26" s="4">
        <v>8.2600000000000007E-2</v>
      </c>
      <c r="F26" s="4">
        <v>0.10249999999999999</v>
      </c>
      <c r="G26" s="4">
        <v>4.0000000000000001E-3</v>
      </c>
      <c r="H26" s="4">
        <v>2.5000000000000001E-2</v>
      </c>
      <c r="I26" s="4">
        <v>1.9300000000000001E-2</v>
      </c>
      <c r="J26" s="4">
        <v>1.3100000000000001E-2</v>
      </c>
      <c r="K26" s="4">
        <v>2E-3</v>
      </c>
      <c r="L26" s="35">
        <v>1.9349000000000001</v>
      </c>
      <c r="M26" s="35">
        <v>0.1653</v>
      </c>
      <c r="N26" s="35">
        <v>0.70830000000000004</v>
      </c>
      <c r="O26" s="62">
        <v>33.996200000000002</v>
      </c>
      <c r="P26" s="58">
        <f t="shared" si="9"/>
        <v>8119.8563852000007</v>
      </c>
      <c r="Q26" s="62">
        <v>37.692500000000003</v>
      </c>
      <c r="R26" s="58">
        <f t="shared" si="10"/>
        <v>9002.7028550000014</v>
      </c>
      <c r="S26" s="62">
        <v>49.150799999999997</v>
      </c>
      <c r="T26" s="22">
        <v>-18.399999999999999</v>
      </c>
      <c r="U26" s="22">
        <v>9.4</v>
      </c>
      <c r="V26" s="23"/>
      <c r="W26" s="23"/>
      <c r="X26" s="23"/>
      <c r="Y26" s="8"/>
      <c r="Z26" s="50">
        <f t="shared" si="6"/>
        <v>99.999800000000008</v>
      </c>
      <c r="AA26" s="51" t="str">
        <f t="shared" si="7"/>
        <v xml:space="preserve"> </v>
      </c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0"/>
      <c r="AM26" s="9"/>
      <c r="AN26" s="19"/>
      <c r="AO26" s="19"/>
      <c r="AP26" s="11"/>
      <c r="AQ26" s="11"/>
      <c r="AR26" s="11"/>
    </row>
    <row r="27" spans="1:44" x14ac:dyDescent="0.25">
      <c r="A27" s="20">
        <v>24</v>
      </c>
      <c r="B27" s="4">
        <v>94.108699999999999</v>
      </c>
      <c r="C27" s="4">
        <v>2.7810000000000001</v>
      </c>
      <c r="D27" s="4">
        <v>0.66400000000000003</v>
      </c>
      <c r="E27" s="4">
        <v>7.9100000000000004E-2</v>
      </c>
      <c r="F27" s="4">
        <v>0.1014</v>
      </c>
      <c r="G27" s="4">
        <v>4.4999999999999997E-3</v>
      </c>
      <c r="H27" s="4">
        <v>3.0200000000000001E-2</v>
      </c>
      <c r="I27" s="4">
        <v>2.1299999999999999E-2</v>
      </c>
      <c r="J27" s="4">
        <v>1.89E-2</v>
      </c>
      <c r="K27" s="4">
        <v>2E-3</v>
      </c>
      <c r="L27" s="55">
        <v>2.0222000000000002</v>
      </c>
      <c r="M27" s="55">
        <v>0.1668</v>
      </c>
      <c r="N27" s="55">
        <v>0.70940000000000003</v>
      </c>
      <c r="O27" s="62">
        <v>33.9923</v>
      </c>
      <c r="P27" s="58">
        <f t="shared" si="9"/>
        <v>8118.9248858000001</v>
      </c>
      <c r="Q27" s="62">
        <v>37.6873</v>
      </c>
      <c r="R27" s="58">
        <f t="shared" si="10"/>
        <v>9001.4608558</v>
      </c>
      <c r="S27" s="62">
        <v>49.107999999999997</v>
      </c>
      <c r="T27" s="22">
        <v>-18.8</v>
      </c>
      <c r="U27" s="22">
        <v>8.5</v>
      </c>
      <c r="V27" s="23"/>
      <c r="W27" s="23"/>
      <c r="X27" s="23" t="s">
        <v>46</v>
      </c>
      <c r="Y27" s="5"/>
      <c r="Z27" s="50">
        <f t="shared" si="6"/>
        <v>100.00009999999997</v>
      </c>
      <c r="AA27" s="51" t="str">
        <f t="shared" si="7"/>
        <v xml:space="preserve"> 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x14ac:dyDescent="0.25">
      <c r="A28" s="20">
        <v>25</v>
      </c>
      <c r="B28" s="4">
        <v>94.125799999999998</v>
      </c>
      <c r="C28" s="4">
        <v>2.7911000000000001</v>
      </c>
      <c r="D28" s="4">
        <v>0.67769999999999997</v>
      </c>
      <c r="E28" s="4">
        <v>8.3099999999999993E-2</v>
      </c>
      <c r="F28" s="4">
        <v>0.1043</v>
      </c>
      <c r="G28" s="4">
        <v>4.3E-3</v>
      </c>
      <c r="H28" s="4">
        <v>2.35E-2</v>
      </c>
      <c r="I28" s="4">
        <v>1.84E-2</v>
      </c>
      <c r="J28" s="4">
        <v>2.12E-2</v>
      </c>
      <c r="K28" s="4">
        <v>2.2000000000000001E-3</v>
      </c>
      <c r="L28" s="55">
        <v>1.9845999999999999</v>
      </c>
      <c r="M28" s="55">
        <v>0.1638</v>
      </c>
      <c r="N28" s="55">
        <v>0.70930000000000004</v>
      </c>
      <c r="O28" s="62">
        <v>34.014000000000003</v>
      </c>
      <c r="P28" s="58">
        <f t="shared" si="9"/>
        <v>8124.107844000001</v>
      </c>
      <c r="Q28" s="62">
        <v>37.710999999999999</v>
      </c>
      <c r="R28" s="58">
        <f t="shared" si="10"/>
        <v>9007.1215059999995</v>
      </c>
      <c r="S28" s="62">
        <v>49.140300000000003</v>
      </c>
      <c r="T28" s="22">
        <v>-21.1</v>
      </c>
      <c r="U28" s="22">
        <v>9.5</v>
      </c>
      <c r="V28" s="23"/>
      <c r="W28" s="23"/>
      <c r="X28" s="23"/>
      <c r="Y28" s="5"/>
      <c r="Z28" s="50">
        <f t="shared" si="6"/>
        <v>99.999999999999986</v>
      </c>
      <c r="AA28" s="51" t="str">
        <f t="shared" si="7"/>
        <v>ОК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x14ac:dyDescent="0.25">
      <c r="A29" s="20">
        <v>28</v>
      </c>
      <c r="B29" s="4">
        <v>94.425299999999993</v>
      </c>
      <c r="C29" s="4">
        <v>2.7393000000000001</v>
      </c>
      <c r="D29" s="4">
        <v>0.70760000000000001</v>
      </c>
      <c r="E29" s="4">
        <v>9.0700000000000003E-2</v>
      </c>
      <c r="F29" s="4">
        <v>0.1104</v>
      </c>
      <c r="G29" s="4">
        <v>3.0000000000000001E-3</v>
      </c>
      <c r="H29" s="4">
        <v>2.1000000000000001E-2</v>
      </c>
      <c r="I29" s="4">
        <v>1.7999999999999999E-2</v>
      </c>
      <c r="J29" s="4">
        <v>0.02</v>
      </c>
      <c r="K29" s="4">
        <v>2.3E-3</v>
      </c>
      <c r="L29" s="35">
        <v>1.6868000000000001</v>
      </c>
      <c r="M29" s="35">
        <v>0.17560000000000001</v>
      </c>
      <c r="N29" s="35">
        <v>0.70809999999999995</v>
      </c>
      <c r="O29" s="62">
        <v>34.116599999999998</v>
      </c>
      <c r="P29" s="58">
        <f t="shared" si="9"/>
        <v>8148.6134435999993</v>
      </c>
      <c r="Q29" s="62">
        <v>37.824599999999997</v>
      </c>
      <c r="R29" s="58">
        <f t="shared" si="10"/>
        <v>9034.254411599999</v>
      </c>
      <c r="S29" s="62">
        <v>49.329700000000003</v>
      </c>
      <c r="T29" s="22">
        <v>-20.2</v>
      </c>
      <c r="U29" s="22">
        <v>7.6</v>
      </c>
      <c r="V29" s="23"/>
      <c r="W29" s="23"/>
      <c r="X29" s="23"/>
      <c r="Y29" s="5"/>
      <c r="Z29" s="50">
        <f t="shared" si="6"/>
        <v>100</v>
      </c>
      <c r="AA29" s="51" t="str">
        <f t="shared" si="7"/>
        <v>ОК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x14ac:dyDescent="0.25">
      <c r="A30" s="20">
        <v>29</v>
      </c>
      <c r="B30" s="4">
        <v>94.455799999999996</v>
      </c>
      <c r="C30" s="4">
        <v>2.7313999999999998</v>
      </c>
      <c r="D30" s="4">
        <v>0.71989999999999998</v>
      </c>
      <c r="E30" s="4">
        <v>9.5000000000000001E-2</v>
      </c>
      <c r="F30" s="59">
        <v>0.11840000000000001</v>
      </c>
      <c r="G30" s="4">
        <v>3.7000000000000002E-3</v>
      </c>
      <c r="H30" s="4">
        <v>2.5999999999999999E-2</v>
      </c>
      <c r="I30" s="4">
        <v>2.1299999999999999E-2</v>
      </c>
      <c r="J30" s="4">
        <v>2.4899999999999999E-2</v>
      </c>
      <c r="K30" s="4">
        <v>2.2000000000000001E-3</v>
      </c>
      <c r="L30" s="35">
        <v>1.6286</v>
      </c>
      <c r="M30" s="35">
        <v>0.17269999999999999</v>
      </c>
      <c r="N30" s="35">
        <v>0.70850000000000002</v>
      </c>
      <c r="O30" s="62">
        <v>34.166400000000003</v>
      </c>
      <c r="P30" s="58">
        <f t="shared" si="9"/>
        <v>8160.5079744000004</v>
      </c>
      <c r="Q30" s="62">
        <v>37.878900000000002</v>
      </c>
      <c r="R30" s="58">
        <f t="shared" si="10"/>
        <v>9047.2237494000001</v>
      </c>
      <c r="S30" s="62">
        <v>49.388300000000001</v>
      </c>
      <c r="T30" s="22">
        <v>-18.2</v>
      </c>
      <c r="U30" s="22">
        <v>8.4</v>
      </c>
      <c r="V30" s="29" t="s">
        <v>46</v>
      </c>
      <c r="W30" s="29">
        <v>0.2</v>
      </c>
      <c r="X30" s="23"/>
      <c r="Z30" s="50">
        <f>SUM(B30:M30)</f>
        <v>99.999899999999982</v>
      </c>
      <c r="AA30" s="51" t="str">
        <f t="shared" si="7"/>
        <v xml:space="preserve"> </v>
      </c>
    </row>
    <row r="31" spans="1:44" x14ac:dyDescent="0.25">
      <c r="A31" s="20">
        <v>30</v>
      </c>
      <c r="B31" s="4">
        <v>95.246700000000004</v>
      </c>
      <c r="C31" s="4">
        <v>2.5954000000000002</v>
      </c>
      <c r="D31" s="4">
        <v>0.76080000000000003</v>
      </c>
      <c r="E31" s="4">
        <v>0.1086</v>
      </c>
      <c r="F31" s="4">
        <v>0.12790000000000001</v>
      </c>
      <c r="G31" s="4">
        <v>4.1999999999999997E-3</v>
      </c>
      <c r="H31" s="4">
        <v>3.0599999999999999E-2</v>
      </c>
      <c r="I31" s="4">
        <v>2.4299999999999999E-2</v>
      </c>
      <c r="J31" s="4">
        <v>3.1099999999999999E-2</v>
      </c>
      <c r="K31" s="4">
        <v>2E-3</v>
      </c>
      <c r="L31" s="35">
        <v>0.89249999999999996</v>
      </c>
      <c r="M31" s="35">
        <v>0.1759</v>
      </c>
      <c r="N31" s="35">
        <v>0.70530000000000004</v>
      </c>
      <c r="O31" s="62">
        <v>34.432000000000002</v>
      </c>
      <c r="P31" s="58">
        <f t="shared" ref="P31:P32" si="11">O31*238.846</f>
        <v>8223.9454720000012</v>
      </c>
      <c r="Q31" s="62">
        <v>38.173000000000002</v>
      </c>
      <c r="R31" s="58">
        <f t="shared" ref="R31:R32" si="12">Q31*238.846</f>
        <v>9117.4683580000001</v>
      </c>
      <c r="S31" s="62">
        <v>49.883200000000002</v>
      </c>
      <c r="T31" s="22">
        <v>-11.9</v>
      </c>
      <c r="U31" s="22">
        <v>10.1</v>
      </c>
      <c r="V31" s="23"/>
      <c r="W31" s="23"/>
      <c r="X31" s="23"/>
      <c r="Z31" s="50">
        <f t="shared" ref="Z31:Z32" si="13">SUM(B31:M31)</f>
        <v>99.999999999999986</v>
      </c>
      <c r="AA31" s="51" t="str">
        <f t="shared" ref="AA31" si="14">IF(Z31=100,"ОК"," ")</f>
        <v>ОК</v>
      </c>
    </row>
    <row r="32" spans="1:44" x14ac:dyDescent="0.25">
      <c r="A32" s="20">
        <v>31</v>
      </c>
      <c r="B32" s="4">
        <v>95.423599999999993</v>
      </c>
      <c r="C32" s="4">
        <v>2.5358000000000001</v>
      </c>
      <c r="D32" s="4">
        <v>0.73829999999999996</v>
      </c>
      <c r="E32" s="4">
        <v>0.1055</v>
      </c>
      <c r="F32" s="4">
        <v>0.1235</v>
      </c>
      <c r="G32" s="4">
        <v>3.3999999999999998E-3</v>
      </c>
      <c r="H32" s="4">
        <v>2.4500000000000001E-2</v>
      </c>
      <c r="I32" s="4">
        <v>0.02</v>
      </c>
      <c r="J32" s="4">
        <v>2.9600000000000001E-2</v>
      </c>
      <c r="K32" s="4">
        <v>2E-3</v>
      </c>
      <c r="L32" s="35">
        <v>0.81640000000000001</v>
      </c>
      <c r="M32" s="35">
        <v>0.17749999999999999</v>
      </c>
      <c r="N32" s="35">
        <v>0.70389999999999997</v>
      </c>
      <c r="O32" s="62">
        <v>34.410400000000003</v>
      </c>
      <c r="P32" s="58">
        <f t="shared" si="11"/>
        <v>8218.7863984000014</v>
      </c>
      <c r="Q32" s="62">
        <v>38.150799999999997</v>
      </c>
      <c r="R32" s="58">
        <f t="shared" si="12"/>
        <v>9112.165976799999</v>
      </c>
      <c r="S32" s="62">
        <v>49.904299999999999</v>
      </c>
      <c r="T32" s="22">
        <v>-12.7</v>
      </c>
      <c r="U32" s="22">
        <v>15.1</v>
      </c>
      <c r="V32" s="23"/>
      <c r="W32" s="23"/>
      <c r="X32" s="23"/>
      <c r="Z32" s="50">
        <f t="shared" si="13"/>
        <v>100.00009999999999</v>
      </c>
      <c r="AA32" s="51"/>
    </row>
    <row r="33" spans="1:24" ht="7.5" customHeight="1" x14ac:dyDescent="0.25">
      <c r="A33" s="2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9"/>
      <c r="P33" s="19"/>
      <c r="Q33" s="19"/>
      <c r="R33" s="19"/>
      <c r="S33" s="19"/>
      <c r="T33" s="19"/>
      <c r="U33" s="19"/>
      <c r="V33" s="11"/>
      <c r="W33" s="11"/>
      <c r="X33" s="11"/>
    </row>
    <row r="34" spans="1:24" x14ac:dyDescent="0.25">
      <c r="A34" s="2" t="s">
        <v>6</v>
      </c>
      <c r="E34" s="12" t="s">
        <v>14</v>
      </c>
      <c r="F34" s="12"/>
      <c r="G34" s="12"/>
      <c r="H34" s="12"/>
      <c r="I34" s="12"/>
      <c r="J34" s="12"/>
      <c r="K34" s="12"/>
      <c r="L34" s="12"/>
      <c r="M34" s="12"/>
      <c r="N34" s="12" t="s">
        <v>15</v>
      </c>
      <c r="O34" s="13"/>
      <c r="P34" s="13"/>
      <c r="Q34" s="13"/>
      <c r="R34" s="13"/>
      <c r="S34" s="13"/>
      <c r="T34" s="13"/>
      <c r="U34" s="13"/>
      <c r="V34" s="12"/>
      <c r="W34" s="12"/>
      <c r="X34" s="12"/>
    </row>
    <row r="35" spans="1:24" s="3" customFormat="1" ht="12.75" x14ac:dyDescent="0.2">
      <c r="A35" s="14"/>
      <c r="E35" s="15" t="s">
        <v>7</v>
      </c>
      <c r="N35" s="3" t="s">
        <v>10</v>
      </c>
      <c r="O35" s="16"/>
      <c r="P35" s="16"/>
      <c r="Q35" s="17"/>
      <c r="R35" s="17"/>
      <c r="S35" s="17" t="s">
        <v>12</v>
      </c>
      <c r="T35" s="17"/>
      <c r="U35" s="17"/>
      <c r="V35" s="15" t="s">
        <v>11</v>
      </c>
      <c r="W35" s="15"/>
    </row>
    <row r="36" spans="1:24" x14ac:dyDescent="0.25">
      <c r="A36" s="2" t="s">
        <v>8</v>
      </c>
      <c r="E36" s="12" t="s">
        <v>16</v>
      </c>
      <c r="F36" s="12"/>
      <c r="G36" s="12"/>
      <c r="H36" s="12"/>
      <c r="I36" s="12"/>
      <c r="J36" s="12"/>
      <c r="K36" s="12"/>
      <c r="L36" s="12"/>
      <c r="M36" s="12"/>
      <c r="N36" s="12" t="s">
        <v>40</v>
      </c>
      <c r="O36" s="13"/>
      <c r="P36" s="13"/>
      <c r="Q36" s="18"/>
      <c r="R36" s="18"/>
      <c r="S36" s="18"/>
      <c r="T36" s="18"/>
      <c r="U36" s="18"/>
      <c r="V36" s="7"/>
      <c r="W36" s="7"/>
      <c r="X36" s="12"/>
    </row>
    <row r="37" spans="1:24" s="3" customFormat="1" ht="12.75" x14ac:dyDescent="0.2">
      <c r="A37" s="14"/>
      <c r="E37" s="15" t="s">
        <v>9</v>
      </c>
      <c r="N37" s="3" t="s">
        <v>10</v>
      </c>
      <c r="O37" s="16"/>
      <c r="P37" s="16"/>
      <c r="Q37" s="17"/>
      <c r="R37" s="17"/>
      <c r="S37" s="17" t="s">
        <v>12</v>
      </c>
      <c r="T37" s="17"/>
      <c r="U37" s="17"/>
      <c r="V37" s="15" t="s">
        <v>11</v>
      </c>
      <c r="W37" s="15"/>
    </row>
  </sheetData>
  <mergeCells count="11">
    <mergeCell ref="A4:X4"/>
    <mergeCell ref="N9:S9"/>
    <mergeCell ref="W9:W10"/>
    <mergeCell ref="X9:X10"/>
    <mergeCell ref="B9:M9"/>
    <mergeCell ref="A9:A10"/>
    <mergeCell ref="T9:T10"/>
    <mergeCell ref="U9:U10"/>
    <mergeCell ref="V9:V10"/>
    <mergeCell ref="A6:X6"/>
    <mergeCell ref="O7:V7"/>
  </mergeCells>
  <printOptions horizontalCentered="1"/>
  <pageMargins left="0.47244094488188981" right="0.47244094488188981" top="0.41562500000000002" bottom="0.19685039370078741" header="0" footer="0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березень</vt:lpstr>
      <vt:lpstr>Лист2</vt:lpstr>
      <vt:lpstr>березень!Область_печати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2016-03-31T09:38:35Z</dcterms:modified>
</cp:coreProperties>
</file>