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<sst xmlns="http://schemas.openxmlformats.org/spreadsheetml/2006/main" count="45" uniqueCount="42">
  <si>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</si>
  <si>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</si>
  <si>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</si>
  <si>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</si>
  <si>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</si>
  <si>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</si>
  <si>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</si>
  <si>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</si>
  <si>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</si>
  <si>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</si>
  <si>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</si>
  <si>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</si>
  <si>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</si>
  <si>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</si>
  <si>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</si>
  <si>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</si>
  <si>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</si>
  <si>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</si>
  <si>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</si>
  <si>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</si>
  <si>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</si>
  <si>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</si>
  <si>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</si>
  <si>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</si>
  <si>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</si>
  <si>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</si>
  <si>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</si>
  <si>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</si>
  <si>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</si>
  <si>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</si>
  <si>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</si>
  <si>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</si>
  <si>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</si>
  <si>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</si>
  <si>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ПАСПОРТ ФІЗИКО-ХІМІЧНИХ ПОКАЗНИКІВ ПРИРОДНОГО ГАЗУ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</si>
  <si>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</t>
    </r>
    <r>
      <rPr>
        <b/>
        <sz val="12"/>
        <rFont val="Times New Roman"/>
        <family val="1"/>
      </rPr>
      <t xml:space="preserve">    РВУ "Донецькавтогаз"    </t>
    </r>
    <r>
      <rPr>
        <sz val="12"/>
        <rFont val="Times New Roman"/>
        <family val="1"/>
      </rPr>
      <t xml:space="preserve"> по </t>
    </r>
    <r>
      <rPr>
        <b/>
        <sz val="12"/>
        <rFont val="Times New Roman"/>
        <family val="1"/>
      </rPr>
      <t xml:space="preserve"> АГНКС м. Бердянськ.</t>
    </r>
  </si>
  <si>
    <r>
      <t xml:space="preserve">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Маріуполь-Бердянськ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01.03.2016р. по 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</si>
  <si>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</si>
  <si>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нижча -20</t>
  </si>
  <si>
    <t>нижч  -20</t>
  </si>
  <si>
    <t>відс.</t>
  </si>
  <si>
    <t>&lt;0,0001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</si>
</sst>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1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59" fillId="0" borderId="0" xfId="0" applyNumberFormat="1" applyFont="1" applyAlignment="1">
      <alignment/>
    </xf>
    <xf numFmtId="0" fontId="60" fillId="0" borderId="0" xfId="0" applyFont="1" applyBorder="1" applyAlignment="1">
      <alignment vertical="center" wrapText="1"/>
    </xf>
    <xf numFmtId="0" fontId="59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textRotation="90" wrapText="1"/>
    </xf>
    <xf numFmtId="0" fontId="4" fillId="0" borderId="23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89" fontId="4" fillId="0" borderId="12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8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3"/>
  <sheetViews>
    <sheetView tabSelected="1" zoomScale="91" zoomScaleNormal="91" zoomScalePageLayoutView="0" workbookViewId="0" topLeftCell="A19">
      <selection activeCell="M16" sqref="M16"/>
    </sheetView>
  </sheetViews>
  <sheetFormatPr defaultColWidth="8.796875" defaultRowHeight="15"/>
  <cols>
    <col min="1" max="1" width="5" style="47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6"/>
      <c r="B1" s="40" t="s">
        <v>18</v>
      </c>
      <c r="C1" s="40"/>
      <c r="D1" s="40"/>
      <c r="E1" s="40"/>
      <c r="F1" s="40"/>
      <c r="G1" s="40"/>
      <c r="H1" s="40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C1" s="36"/>
    </row>
    <row r="2" spans="1:29" ht="15.75">
      <c r="A2" s="46"/>
      <c r="B2" s="40" t="s">
        <v>31</v>
      </c>
      <c r="C2" s="40"/>
      <c r="D2" s="40"/>
      <c r="E2" s="40"/>
      <c r="F2" s="40"/>
      <c r="G2" s="40"/>
      <c r="H2" s="40"/>
      <c r="I2" s="38"/>
      <c r="J2" s="38"/>
      <c r="K2" s="38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89"/>
      <c r="X2" s="90"/>
      <c r="Y2" s="90"/>
      <c r="Z2" s="37"/>
      <c r="AA2" s="37"/>
      <c r="AC2" s="36"/>
    </row>
    <row r="3" spans="1:29" ht="15.75">
      <c r="A3" s="46"/>
      <c r="B3" s="41" t="s">
        <v>32</v>
      </c>
      <c r="C3" s="40"/>
      <c r="D3" s="40"/>
      <c r="E3" s="40"/>
      <c r="F3" s="40"/>
      <c r="G3" s="40"/>
      <c r="H3" s="40"/>
      <c r="I3" s="38"/>
      <c r="J3" s="38"/>
      <c r="K3" s="38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36"/>
    </row>
    <row r="4" spans="1:29" ht="15.75">
      <c r="A4" s="46"/>
      <c r="B4" s="40" t="s">
        <v>19</v>
      </c>
      <c r="C4" s="40"/>
      <c r="D4" s="40"/>
      <c r="E4" s="40"/>
      <c r="F4" s="40"/>
      <c r="G4" s="40"/>
      <c r="H4" s="40"/>
      <c r="I4" s="38"/>
      <c r="J4" s="38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C4" s="36"/>
    </row>
    <row r="5" spans="1:29" ht="15.75">
      <c r="A5" s="46"/>
      <c r="B5" s="40" t="s">
        <v>33</v>
      </c>
      <c r="C5" s="40"/>
      <c r="D5" s="40"/>
      <c r="E5" s="40"/>
      <c r="F5" s="40"/>
      <c r="G5" s="40"/>
      <c r="H5" s="40"/>
      <c r="I5" s="38"/>
      <c r="J5" s="38"/>
      <c r="K5" s="38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C5" s="36"/>
    </row>
    <row r="6" spans="1:29" ht="33" customHeight="1">
      <c r="A6" s="46"/>
      <c r="B6" s="40"/>
      <c r="C6" s="40"/>
      <c r="D6" s="40"/>
      <c r="E6" s="40"/>
      <c r="F6" s="40"/>
      <c r="G6" s="40"/>
      <c r="H6" s="40"/>
      <c r="I6" s="38"/>
      <c r="J6" s="38"/>
      <c r="K6" s="38"/>
      <c r="L6" s="38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C6" s="36"/>
    </row>
    <row r="7" spans="1:29" ht="21.75" customHeight="1">
      <c r="A7" s="74" t="s">
        <v>34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58"/>
      <c r="W7" s="58"/>
      <c r="X7" s="58"/>
      <c r="Y7" s="58"/>
      <c r="Z7" s="58"/>
      <c r="AA7" s="45"/>
      <c r="AC7" s="36"/>
    </row>
    <row r="8" spans="1:29" s="42" customFormat="1" ht="52.5" customHeight="1">
      <c r="A8" s="75" t="s">
        <v>35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59"/>
      <c r="W8" s="59"/>
      <c r="X8" s="59"/>
      <c r="Y8" s="59"/>
      <c r="Z8" s="45"/>
      <c r="AA8" s="45"/>
      <c r="AC8" s="43"/>
    </row>
    <row r="9" spans="1:29" s="42" customFormat="1" ht="19.5" customHeight="1">
      <c r="A9" s="76" t="s">
        <v>36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60"/>
      <c r="W9" s="60"/>
      <c r="X9" s="60"/>
      <c r="Y9" s="60"/>
      <c r="Z9" s="45"/>
      <c r="AA9" s="45"/>
      <c r="AC9" s="43"/>
    </row>
    <row r="10" spans="1:29" s="42" customFormat="1" ht="19.5" customHeight="1" thickBot="1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44"/>
      <c r="AA10" s="44"/>
      <c r="AC10" s="43"/>
    </row>
    <row r="11" spans="1:23" s="1" customFormat="1" ht="28.5" customHeight="1">
      <c r="A11" s="86" t="s">
        <v>30</v>
      </c>
      <c r="B11" s="80" t="s">
        <v>28</v>
      </c>
      <c r="C11" s="81"/>
      <c r="D11" s="81"/>
      <c r="E11" s="81"/>
      <c r="F11" s="81"/>
      <c r="G11" s="81"/>
      <c r="H11" s="81"/>
      <c r="I11" s="81"/>
      <c r="J11" s="81"/>
      <c r="K11" s="81"/>
      <c r="L11" s="77" t="s">
        <v>17</v>
      </c>
      <c r="M11" s="77" t="s">
        <v>29</v>
      </c>
      <c r="N11" s="77" t="s">
        <v>0</v>
      </c>
      <c r="O11" s="77" t="s">
        <v>13</v>
      </c>
      <c r="P11" s="77" t="s">
        <v>1</v>
      </c>
      <c r="Q11" s="77" t="s">
        <v>20</v>
      </c>
      <c r="R11" s="77" t="s">
        <v>21</v>
      </c>
      <c r="S11" s="85" t="s">
        <v>14</v>
      </c>
      <c r="T11" s="85" t="s">
        <v>15</v>
      </c>
      <c r="U11" s="72" t="s">
        <v>16</v>
      </c>
      <c r="V11" s="11"/>
      <c r="W11" s="11"/>
    </row>
    <row r="12" spans="1:21" ht="27.75" customHeight="1">
      <c r="A12" s="87"/>
      <c r="B12" s="79" t="s">
        <v>2</v>
      </c>
      <c r="C12" s="79" t="s">
        <v>3</v>
      </c>
      <c r="D12" s="79" t="s">
        <v>4</v>
      </c>
      <c r="E12" s="79" t="s">
        <v>5</v>
      </c>
      <c r="F12" s="79" t="s">
        <v>6</v>
      </c>
      <c r="G12" s="79" t="s">
        <v>7</v>
      </c>
      <c r="H12" s="79" t="s">
        <v>9</v>
      </c>
      <c r="I12" s="79" t="s">
        <v>8</v>
      </c>
      <c r="J12" s="79" t="s">
        <v>10</v>
      </c>
      <c r="K12" s="79" t="s">
        <v>11</v>
      </c>
      <c r="L12" s="78"/>
      <c r="M12" s="78"/>
      <c r="N12" s="78"/>
      <c r="O12" s="78"/>
      <c r="P12" s="78"/>
      <c r="Q12" s="78"/>
      <c r="R12" s="78"/>
      <c r="S12" s="79"/>
      <c r="T12" s="79"/>
      <c r="U12" s="73"/>
    </row>
    <row r="13" spans="1:21" ht="27.75" customHeight="1">
      <c r="A13" s="8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8"/>
      <c r="M13" s="78"/>
      <c r="N13" s="91" t="s">
        <v>12</v>
      </c>
      <c r="O13" s="92"/>
      <c r="P13" s="92"/>
      <c r="Q13" s="92"/>
      <c r="R13" s="93"/>
      <c r="S13" s="79"/>
      <c r="T13" s="79"/>
      <c r="U13" s="73"/>
    </row>
    <row r="14" spans="1:26" s="2" customFormat="1" ht="15.75">
      <c r="A14" s="49">
        <v>1</v>
      </c>
      <c r="B14" s="94">
        <v>91.6715</v>
      </c>
      <c r="C14" s="94">
        <v>4.3371</v>
      </c>
      <c r="D14" s="94">
        <v>0.6864</v>
      </c>
      <c r="E14" s="94">
        <v>0.1185</v>
      </c>
      <c r="F14" s="94">
        <v>0.1945</v>
      </c>
      <c r="G14" s="94">
        <v>0.0368</v>
      </c>
      <c r="H14" s="94">
        <v>0.0093</v>
      </c>
      <c r="I14" s="94">
        <v>2.8053</v>
      </c>
      <c r="J14" s="94">
        <v>0.1406</v>
      </c>
      <c r="K14" s="94"/>
      <c r="L14" s="13"/>
      <c r="M14" s="21"/>
      <c r="N14" s="13">
        <v>0.7239</v>
      </c>
      <c r="O14" s="14">
        <v>8176</v>
      </c>
      <c r="P14" s="14">
        <v>11685.92</v>
      </c>
      <c r="Q14" s="33">
        <f>O14/0.239/1000</f>
        <v>34.20920502092051</v>
      </c>
      <c r="R14" s="33">
        <f>P14/0.239/1000</f>
        <v>48.895062761506274</v>
      </c>
      <c r="S14" s="3"/>
      <c r="T14" s="3"/>
      <c r="U14" s="15"/>
      <c r="V14" s="12">
        <f aca="true" t="shared" si="0" ref="V14:V44">B14+C14+D14+E14+F14+G14+H14+I14+J14+K14</f>
        <v>100.00000000000001</v>
      </c>
      <c r="W14" s="12">
        <f aca="true" t="shared" si="1" ref="W14:W44">(100-V14)+B14</f>
        <v>91.67149999999998</v>
      </c>
      <c r="X14" s="12">
        <f>100-V14</f>
        <v>0</v>
      </c>
      <c r="Y14" s="12"/>
      <c r="Z14" s="12">
        <f aca="true" t="shared" si="2" ref="Z14:Z44">Y14+G14</f>
        <v>0.0368</v>
      </c>
    </row>
    <row r="15" spans="1:26" s="2" customFormat="1" ht="15.75">
      <c r="A15" s="50">
        <f>A14+1</f>
        <v>2</v>
      </c>
      <c r="B15" s="94">
        <v>91.856</v>
      </c>
      <c r="C15" s="94">
        <v>4.2373</v>
      </c>
      <c r="D15" s="94">
        <v>0.6887</v>
      </c>
      <c r="E15" s="94">
        <v>0.1178</v>
      </c>
      <c r="F15" s="94">
        <v>0.191</v>
      </c>
      <c r="G15" s="94">
        <v>0.0357</v>
      </c>
      <c r="H15" s="94">
        <v>0.0093</v>
      </c>
      <c r="I15" s="94">
        <v>2.7045</v>
      </c>
      <c r="J15" s="94">
        <v>0.1595</v>
      </c>
      <c r="K15" s="94"/>
      <c r="L15" s="13"/>
      <c r="M15" s="21"/>
      <c r="N15" s="13">
        <v>0.723</v>
      </c>
      <c r="O15" s="14">
        <v>8175</v>
      </c>
      <c r="P15" s="14">
        <v>11696</v>
      </c>
      <c r="Q15" s="33">
        <f aca="true" t="shared" si="3" ref="Q15:R44">O15/0.239/1000</f>
        <v>34.20502092050209</v>
      </c>
      <c r="R15" s="33">
        <f t="shared" si="3"/>
        <v>48.937238493723854</v>
      </c>
      <c r="S15" s="8"/>
      <c r="T15" s="8"/>
      <c r="U15" s="9"/>
      <c r="V15" s="12">
        <f t="shared" si="0"/>
        <v>99.9998</v>
      </c>
      <c r="W15" s="12">
        <f t="shared" si="1"/>
        <v>91.8562</v>
      </c>
      <c r="X15" s="12">
        <f>100-V15</f>
        <v>0.0002000000000066393</v>
      </c>
      <c r="Y15" s="12"/>
      <c r="Z15" s="12">
        <f t="shared" si="2"/>
        <v>0.0357</v>
      </c>
    </row>
    <row r="16" spans="1:26" s="2" customFormat="1" ht="15.75">
      <c r="A16" s="51">
        <f aca="true" t="shared" si="4" ref="A16:A41">A15+1</f>
        <v>3</v>
      </c>
      <c r="B16" s="94">
        <v>92.0296</v>
      </c>
      <c r="C16" s="94">
        <v>4.1548</v>
      </c>
      <c r="D16" s="94">
        <v>0.6776</v>
      </c>
      <c r="E16" s="94">
        <v>0.1177</v>
      </c>
      <c r="F16" s="94">
        <v>0.1893</v>
      </c>
      <c r="G16" s="94">
        <v>0.0365</v>
      </c>
      <c r="H16" s="94">
        <v>0.0097</v>
      </c>
      <c r="I16" s="94">
        <v>2.617</v>
      </c>
      <c r="J16" s="94">
        <v>0.1678</v>
      </c>
      <c r="K16" s="94"/>
      <c r="L16" s="13"/>
      <c r="M16" s="21"/>
      <c r="N16" s="13">
        <v>0.7221</v>
      </c>
      <c r="O16" s="14">
        <v>8175</v>
      </c>
      <c r="P16" s="14">
        <v>11701</v>
      </c>
      <c r="Q16" s="33">
        <f t="shared" si="3"/>
        <v>34.20502092050209</v>
      </c>
      <c r="R16" s="33">
        <f t="shared" si="3"/>
        <v>48.9581589958159</v>
      </c>
      <c r="S16" s="3"/>
      <c r="T16" s="3"/>
      <c r="U16" s="15"/>
      <c r="V16" s="12">
        <f t="shared" si="0"/>
        <v>100</v>
      </c>
      <c r="W16" s="12">
        <f t="shared" si="1"/>
        <v>92.0296</v>
      </c>
      <c r="X16" s="12">
        <f aca="true" t="shared" si="5" ref="X16:X44">100-V16</f>
        <v>0</v>
      </c>
      <c r="Y16" s="12"/>
      <c r="Z16" s="12">
        <f t="shared" si="2"/>
        <v>0.0365</v>
      </c>
    </row>
    <row r="17" spans="1:26" s="2" customFormat="1" ht="15.75">
      <c r="A17" s="51">
        <f t="shared" si="4"/>
        <v>4</v>
      </c>
      <c r="B17" s="94">
        <v>92.0958</v>
      </c>
      <c r="C17" s="94">
        <v>4.1223</v>
      </c>
      <c r="D17" s="94">
        <v>0.6924</v>
      </c>
      <c r="E17" s="94">
        <v>0.1192</v>
      </c>
      <c r="F17" s="94">
        <v>0.1928</v>
      </c>
      <c r="G17" s="94">
        <v>0.0379</v>
      </c>
      <c r="H17" s="94">
        <v>0.0099</v>
      </c>
      <c r="I17" s="94">
        <v>2.5604</v>
      </c>
      <c r="J17" s="94">
        <v>0.1693</v>
      </c>
      <c r="K17" s="94"/>
      <c r="L17" s="13"/>
      <c r="M17" s="8"/>
      <c r="N17" s="13">
        <v>0.7219</v>
      </c>
      <c r="O17" s="14">
        <v>8180</v>
      </c>
      <c r="P17" s="14">
        <v>11710</v>
      </c>
      <c r="Q17" s="33">
        <f t="shared" si="3"/>
        <v>34.22594142259415</v>
      </c>
      <c r="R17" s="33">
        <f t="shared" si="3"/>
        <v>48.995815899581594</v>
      </c>
      <c r="S17" s="3"/>
      <c r="T17" s="3"/>
      <c r="U17" s="15"/>
      <c r="V17" s="12">
        <f t="shared" si="0"/>
        <v>100.00000000000001</v>
      </c>
      <c r="W17" s="12">
        <f t="shared" si="1"/>
        <v>92.09579999999998</v>
      </c>
      <c r="X17" s="12">
        <f t="shared" si="5"/>
        <v>0</v>
      </c>
      <c r="Y17" s="12"/>
      <c r="Z17" s="12">
        <f t="shared" si="2"/>
        <v>0.0379</v>
      </c>
    </row>
    <row r="18" spans="1:26" s="2" customFormat="1" ht="15.75">
      <c r="A18" s="52">
        <f t="shared" si="4"/>
        <v>5</v>
      </c>
      <c r="B18" s="94">
        <v>92.3672</v>
      </c>
      <c r="C18" s="94">
        <v>4.01</v>
      </c>
      <c r="D18" s="94">
        <v>0.6807</v>
      </c>
      <c r="E18" s="94">
        <v>0.1213</v>
      </c>
      <c r="F18" s="94">
        <v>0.1965</v>
      </c>
      <c r="G18" s="94">
        <v>0.0399</v>
      </c>
      <c r="H18" s="94">
        <v>0.0107</v>
      </c>
      <c r="I18" s="94">
        <v>2.394</v>
      </c>
      <c r="J18" s="94">
        <v>0.1797</v>
      </c>
      <c r="K18" s="94"/>
      <c r="L18" s="13"/>
      <c r="M18" s="8"/>
      <c r="N18" s="13">
        <v>0.7206</v>
      </c>
      <c r="O18" s="14">
        <v>8186</v>
      </c>
      <c r="P18" s="14">
        <v>11729.66</v>
      </c>
      <c r="Q18" s="33">
        <f t="shared" si="3"/>
        <v>34.2510460251046</v>
      </c>
      <c r="R18" s="33">
        <f t="shared" si="3"/>
        <v>49.07807531380753</v>
      </c>
      <c r="S18" s="3"/>
      <c r="T18" s="3"/>
      <c r="U18" s="15"/>
      <c r="V18" s="12">
        <f t="shared" si="0"/>
        <v>100.00000000000001</v>
      </c>
      <c r="W18" s="12">
        <f t="shared" si="1"/>
        <v>92.36719999999998</v>
      </c>
      <c r="X18" s="12">
        <f t="shared" si="5"/>
        <v>0</v>
      </c>
      <c r="Y18" s="12"/>
      <c r="Z18" s="12">
        <f t="shared" si="2"/>
        <v>0.0399</v>
      </c>
    </row>
    <row r="19" spans="1:26" s="2" customFormat="1" ht="15.75">
      <c r="A19" s="50">
        <f t="shared" si="4"/>
        <v>6</v>
      </c>
      <c r="B19" s="94">
        <v>92.031</v>
      </c>
      <c r="C19" s="94">
        <v>4.1622</v>
      </c>
      <c r="D19" s="94">
        <v>0.6796</v>
      </c>
      <c r="E19" s="94">
        <v>0.1196</v>
      </c>
      <c r="F19" s="94">
        <v>0.1945</v>
      </c>
      <c r="G19" s="94">
        <v>0.0371</v>
      </c>
      <c r="H19" s="94">
        <v>0.0097</v>
      </c>
      <c r="I19" s="94">
        <v>2.5952</v>
      </c>
      <c r="J19" s="94">
        <v>0.1711</v>
      </c>
      <c r="K19" s="94"/>
      <c r="L19" s="13"/>
      <c r="M19" s="8"/>
      <c r="N19" s="13">
        <v>0.722</v>
      </c>
      <c r="O19" s="14">
        <v>8178.55</v>
      </c>
      <c r="P19" s="14">
        <v>11705</v>
      </c>
      <c r="Q19" s="33">
        <f t="shared" si="3"/>
        <v>34.21987447698745</v>
      </c>
      <c r="R19" s="33">
        <f t="shared" si="3"/>
        <v>48.97489539748954</v>
      </c>
      <c r="S19" s="3"/>
      <c r="T19" s="3"/>
      <c r="U19" s="15"/>
      <c r="V19" s="12">
        <f t="shared" si="0"/>
        <v>100</v>
      </c>
      <c r="W19" s="12">
        <f t="shared" si="1"/>
        <v>92.031</v>
      </c>
      <c r="X19" s="12">
        <f t="shared" si="5"/>
        <v>0</v>
      </c>
      <c r="Y19" s="12"/>
      <c r="Z19" s="12">
        <f t="shared" si="2"/>
        <v>0.0371</v>
      </c>
    </row>
    <row r="20" spans="1:26" s="2" customFormat="1" ht="15.75">
      <c r="A20" s="51">
        <f t="shared" si="4"/>
        <v>7</v>
      </c>
      <c r="B20" s="94">
        <v>91.7707</v>
      </c>
      <c r="C20" s="94">
        <v>4.2394</v>
      </c>
      <c r="D20" s="94">
        <v>0.677</v>
      </c>
      <c r="E20" s="94">
        <v>0.1117</v>
      </c>
      <c r="F20" s="94">
        <v>0.1836</v>
      </c>
      <c r="G20" s="94">
        <v>0.0364</v>
      </c>
      <c r="H20" s="94">
        <v>0.0092</v>
      </c>
      <c r="I20" s="94">
        <v>2.8196</v>
      </c>
      <c r="J20" s="94">
        <v>0.1523</v>
      </c>
      <c r="K20" s="94"/>
      <c r="L20" s="13"/>
      <c r="M20" s="8"/>
      <c r="N20" s="13">
        <v>0.7231</v>
      </c>
      <c r="O20" s="14">
        <v>8162.85</v>
      </c>
      <c r="P20" s="14">
        <v>11674.69</v>
      </c>
      <c r="Q20" s="33">
        <f t="shared" si="3"/>
        <v>34.15418410041841</v>
      </c>
      <c r="R20" s="33">
        <f t="shared" si="3"/>
        <v>48.84807531380754</v>
      </c>
      <c r="S20" s="8"/>
      <c r="T20" s="8"/>
      <c r="U20" s="9"/>
      <c r="V20" s="12">
        <f t="shared" si="0"/>
        <v>99.99990000000001</v>
      </c>
      <c r="W20" s="12">
        <f t="shared" si="1"/>
        <v>91.7708</v>
      </c>
      <c r="X20" s="12">
        <f t="shared" si="5"/>
        <v>9.99999999891088E-05</v>
      </c>
      <c r="Y20" s="12"/>
      <c r="Z20" s="12">
        <f t="shared" si="2"/>
        <v>0.0364</v>
      </c>
    </row>
    <row r="21" spans="1:26" s="2" customFormat="1" ht="15.75">
      <c r="A21" s="52">
        <f t="shared" si="4"/>
        <v>8</v>
      </c>
      <c r="B21" s="94">
        <v>91.7335</v>
      </c>
      <c r="C21" s="94">
        <v>4.2696</v>
      </c>
      <c r="D21" s="94">
        <v>0.6672</v>
      </c>
      <c r="E21" s="94">
        <v>0.1145</v>
      </c>
      <c r="F21" s="94">
        <v>0.1899</v>
      </c>
      <c r="G21" s="94">
        <v>0.0375</v>
      </c>
      <c r="H21" s="94">
        <v>0.0094</v>
      </c>
      <c r="I21" s="94">
        <v>2.8229</v>
      </c>
      <c r="J21" s="94">
        <v>0.1556</v>
      </c>
      <c r="K21" s="94"/>
      <c r="L21" s="13"/>
      <c r="M21" s="8"/>
      <c r="N21" s="13">
        <v>0.7235</v>
      </c>
      <c r="O21" s="14">
        <v>8164.94</v>
      </c>
      <c r="P21" s="14">
        <v>11675</v>
      </c>
      <c r="Q21" s="33">
        <f t="shared" si="3"/>
        <v>34.16292887029289</v>
      </c>
      <c r="R21" s="33">
        <f t="shared" si="3"/>
        <v>48.84937238493724</v>
      </c>
      <c r="S21" s="25"/>
      <c r="T21" s="25"/>
      <c r="U21" s="61"/>
      <c r="V21" s="12">
        <f t="shared" si="0"/>
        <v>100.0001</v>
      </c>
      <c r="W21" s="12">
        <f t="shared" si="1"/>
        <v>91.7334</v>
      </c>
      <c r="X21" s="12">
        <f t="shared" si="5"/>
        <v>-0.00010000000000331966</v>
      </c>
      <c r="Y21" s="12"/>
      <c r="Z21" s="12">
        <f t="shared" si="2"/>
        <v>0.0375</v>
      </c>
    </row>
    <row r="22" spans="1:26" s="2" customFormat="1" ht="15.75">
      <c r="A22" s="50">
        <f t="shared" si="4"/>
        <v>9</v>
      </c>
      <c r="B22" s="94">
        <v>91.6759</v>
      </c>
      <c r="C22" s="94">
        <v>4.2663</v>
      </c>
      <c r="D22" s="94">
        <v>0.6763</v>
      </c>
      <c r="E22" s="94">
        <v>0.1148</v>
      </c>
      <c r="F22" s="94">
        <v>0.1941</v>
      </c>
      <c r="G22" s="94">
        <v>0.0378</v>
      </c>
      <c r="H22" s="94">
        <v>0.0095</v>
      </c>
      <c r="I22" s="94">
        <v>2.8521</v>
      </c>
      <c r="J22" s="94">
        <v>0.1731</v>
      </c>
      <c r="K22" s="95"/>
      <c r="L22" s="31"/>
      <c r="M22" s="8"/>
      <c r="N22" s="13">
        <v>0.724</v>
      </c>
      <c r="O22" s="14">
        <v>8163</v>
      </c>
      <c r="P22" s="14">
        <v>11668</v>
      </c>
      <c r="Q22" s="33">
        <f t="shared" si="3"/>
        <v>34.154811715481166</v>
      </c>
      <c r="R22" s="33">
        <f t="shared" si="3"/>
        <v>48.820083682008374</v>
      </c>
      <c r="S22" s="8"/>
      <c r="T22" s="8"/>
      <c r="U22" s="9"/>
      <c r="V22" s="12">
        <f t="shared" si="0"/>
        <v>99.99990000000003</v>
      </c>
      <c r="W22" s="12">
        <f t="shared" si="1"/>
        <v>91.67599999999997</v>
      </c>
      <c r="X22" s="12">
        <f t="shared" si="5"/>
        <v>9.999999997489795E-05</v>
      </c>
      <c r="Y22" s="12"/>
      <c r="Z22" s="12">
        <f t="shared" si="2"/>
        <v>0.0378</v>
      </c>
    </row>
    <row r="23" spans="1:26" s="2" customFormat="1" ht="15.75">
      <c r="A23" s="53">
        <f t="shared" si="4"/>
        <v>10</v>
      </c>
      <c r="B23" s="94">
        <v>91.6323</v>
      </c>
      <c r="C23" s="94">
        <v>4.2813</v>
      </c>
      <c r="D23" s="94">
        <v>0.6884</v>
      </c>
      <c r="E23" s="94">
        <v>0.1182</v>
      </c>
      <c r="F23" s="94">
        <v>0.2006</v>
      </c>
      <c r="G23" s="94">
        <v>0.038</v>
      </c>
      <c r="H23" s="94">
        <v>0.0094</v>
      </c>
      <c r="I23" s="94">
        <v>2.8533</v>
      </c>
      <c r="J23" s="94">
        <v>0.1785</v>
      </c>
      <c r="K23" s="94"/>
      <c r="L23" s="21"/>
      <c r="M23" s="21"/>
      <c r="N23" s="13">
        <v>0.7245</v>
      </c>
      <c r="O23" s="14">
        <v>8166.87</v>
      </c>
      <c r="P23" s="14">
        <v>11669.46</v>
      </c>
      <c r="Q23" s="33">
        <f t="shared" si="3"/>
        <v>34.17100418410042</v>
      </c>
      <c r="R23" s="33">
        <f t="shared" si="3"/>
        <v>48.82619246861924</v>
      </c>
      <c r="S23" s="8"/>
      <c r="T23" s="8"/>
      <c r="U23" s="9"/>
      <c r="V23" s="12">
        <f t="shared" si="0"/>
        <v>100</v>
      </c>
      <c r="W23" s="12">
        <f t="shared" si="1"/>
        <v>91.6323</v>
      </c>
      <c r="X23" s="12">
        <f t="shared" si="5"/>
        <v>0</v>
      </c>
      <c r="Y23" s="12"/>
      <c r="Z23" s="12">
        <f t="shared" si="2"/>
        <v>0.038</v>
      </c>
    </row>
    <row r="24" spans="1:26" s="2" customFormat="1" ht="15.75">
      <c r="A24" s="53">
        <f t="shared" si="4"/>
        <v>11</v>
      </c>
      <c r="B24" s="94">
        <v>91.8927</v>
      </c>
      <c r="C24" s="94">
        <v>4.1005</v>
      </c>
      <c r="D24" s="94">
        <v>0.6805</v>
      </c>
      <c r="E24" s="94">
        <v>0.0953</v>
      </c>
      <c r="F24" s="94">
        <v>0.1514</v>
      </c>
      <c r="G24" s="94">
        <v>0.0354</v>
      </c>
      <c r="H24" s="94">
        <v>0.0087</v>
      </c>
      <c r="I24" s="94">
        <v>2.9403</v>
      </c>
      <c r="J24" s="94">
        <v>0.0952</v>
      </c>
      <c r="K24" s="94"/>
      <c r="L24" s="13"/>
      <c r="M24" s="24"/>
      <c r="N24" s="13">
        <v>0.7214</v>
      </c>
      <c r="O24" s="14">
        <v>8140</v>
      </c>
      <c r="P24" s="14">
        <v>11656.88</v>
      </c>
      <c r="Q24" s="33">
        <f t="shared" si="3"/>
        <v>34.05857740585775</v>
      </c>
      <c r="R24" s="33">
        <f t="shared" si="3"/>
        <v>48.77355648535565</v>
      </c>
      <c r="S24" s="25"/>
      <c r="T24" s="25"/>
      <c r="U24" s="61"/>
      <c r="V24" s="12">
        <f t="shared" si="0"/>
        <v>99.99999999999999</v>
      </c>
      <c r="W24" s="12">
        <f t="shared" si="1"/>
        <v>91.89270000000002</v>
      </c>
      <c r="X24" s="12">
        <f t="shared" si="5"/>
        <v>0</v>
      </c>
      <c r="Y24" s="12"/>
      <c r="Z24" s="12">
        <f t="shared" si="2"/>
        <v>0.0354</v>
      </c>
    </row>
    <row r="25" spans="1:26" s="2" customFormat="1" ht="15.75">
      <c r="A25" s="52">
        <f t="shared" si="4"/>
        <v>12</v>
      </c>
      <c r="B25" s="94">
        <v>91.9746</v>
      </c>
      <c r="C25" s="94">
        <v>3.9994</v>
      </c>
      <c r="D25" s="94">
        <v>0.6776</v>
      </c>
      <c r="E25" s="94">
        <v>0.0793</v>
      </c>
      <c r="F25" s="94">
        <v>0.1173</v>
      </c>
      <c r="G25" s="94">
        <v>0.03</v>
      </c>
      <c r="H25" s="94">
        <v>0.0065</v>
      </c>
      <c r="I25" s="94">
        <v>3.0631</v>
      </c>
      <c r="J25" s="94">
        <v>0.0523</v>
      </c>
      <c r="K25" s="94"/>
      <c r="L25" s="13"/>
      <c r="M25" s="21"/>
      <c r="N25" s="13">
        <v>0.7198</v>
      </c>
      <c r="O25" s="14">
        <v>8115.6</v>
      </c>
      <c r="P25" s="14">
        <v>11635.63</v>
      </c>
      <c r="Q25" s="33">
        <f t="shared" si="3"/>
        <v>33.95648535564854</v>
      </c>
      <c r="R25" s="33">
        <f t="shared" si="3"/>
        <v>48.684644351464435</v>
      </c>
      <c r="S25" s="8"/>
      <c r="T25" s="8"/>
      <c r="U25" s="9"/>
      <c r="V25" s="12">
        <f t="shared" si="0"/>
        <v>100.0001</v>
      </c>
      <c r="W25" s="12">
        <f t="shared" si="1"/>
        <v>91.97449999999999</v>
      </c>
      <c r="X25" s="12">
        <f t="shared" si="5"/>
        <v>-0.00010000000000331966</v>
      </c>
      <c r="Y25" s="12"/>
      <c r="Z25" s="12">
        <f t="shared" si="2"/>
        <v>0.03</v>
      </c>
    </row>
    <row r="26" spans="1:26" s="2" customFormat="1" ht="15.75">
      <c r="A26" s="50">
        <f t="shared" si="4"/>
        <v>13</v>
      </c>
      <c r="B26" s="94">
        <v>92.0304</v>
      </c>
      <c r="C26" s="94">
        <v>3.9582</v>
      </c>
      <c r="D26" s="94">
        <v>0.6784</v>
      </c>
      <c r="E26" s="94">
        <v>0.0798</v>
      </c>
      <c r="F26" s="94">
        <v>0.1201</v>
      </c>
      <c r="G26" s="94">
        <v>0.0318</v>
      </c>
      <c r="H26" s="94">
        <v>0.0069</v>
      </c>
      <c r="I26" s="94">
        <v>3.0423</v>
      </c>
      <c r="J26" s="94">
        <v>0.0521</v>
      </c>
      <c r="K26" s="95"/>
      <c r="L26" s="31"/>
      <c r="M26" s="8"/>
      <c r="N26" s="13">
        <v>0.7196</v>
      </c>
      <c r="O26" s="14">
        <v>8115.995</v>
      </c>
      <c r="P26" s="14">
        <v>11638.07</v>
      </c>
      <c r="Q26" s="33">
        <f t="shared" si="3"/>
        <v>33.958138075313805</v>
      </c>
      <c r="R26" s="33">
        <f t="shared" si="3"/>
        <v>48.694853556485356</v>
      </c>
      <c r="S26" s="8"/>
      <c r="T26" s="3"/>
      <c r="U26" s="15"/>
      <c r="V26" s="12">
        <f t="shared" si="0"/>
        <v>100</v>
      </c>
      <c r="W26" s="12">
        <f t="shared" si="1"/>
        <v>92.0304</v>
      </c>
      <c r="X26" s="12">
        <f t="shared" si="5"/>
        <v>0</v>
      </c>
      <c r="Y26" s="12"/>
      <c r="Z26" s="12">
        <f t="shared" si="2"/>
        <v>0.0318</v>
      </c>
    </row>
    <row r="27" spans="1:26" s="2" customFormat="1" ht="15.75">
      <c r="A27" s="51">
        <f t="shared" si="4"/>
        <v>14</v>
      </c>
      <c r="B27" s="94">
        <v>91.9649</v>
      </c>
      <c r="C27" s="94">
        <v>3.912</v>
      </c>
      <c r="D27" s="94">
        <v>0.6504</v>
      </c>
      <c r="E27" s="94">
        <v>0.0835</v>
      </c>
      <c r="F27" s="94">
        <v>0.1166</v>
      </c>
      <c r="G27" s="94">
        <v>0.0315</v>
      </c>
      <c r="H27" s="94">
        <v>0.0064</v>
      </c>
      <c r="I27" s="94">
        <v>3.1733</v>
      </c>
      <c r="J27" s="94">
        <v>0.0613</v>
      </c>
      <c r="K27" s="94"/>
      <c r="L27" s="13"/>
      <c r="M27" s="17"/>
      <c r="N27" s="13">
        <v>0.7197</v>
      </c>
      <c r="O27" s="14">
        <v>8098</v>
      </c>
      <c r="P27" s="14">
        <v>11611.76</v>
      </c>
      <c r="Q27" s="33">
        <f t="shared" si="3"/>
        <v>33.88284518828452</v>
      </c>
      <c r="R27" s="33">
        <f t="shared" si="3"/>
        <v>48.58476987447699</v>
      </c>
      <c r="S27" s="25"/>
      <c r="T27" s="25"/>
      <c r="U27" s="61"/>
      <c r="V27" s="12">
        <f t="shared" si="0"/>
        <v>99.99990000000001</v>
      </c>
      <c r="W27" s="12">
        <f t="shared" si="1"/>
        <v>91.96499999999999</v>
      </c>
      <c r="X27" s="12">
        <f t="shared" si="5"/>
        <v>9.99999999891088E-05</v>
      </c>
      <c r="Y27" s="12"/>
      <c r="Z27" s="12">
        <f t="shared" si="2"/>
        <v>0.0315</v>
      </c>
    </row>
    <row r="28" spans="1:26" s="2" customFormat="1" ht="22.5">
      <c r="A28" s="51">
        <f t="shared" si="4"/>
        <v>15</v>
      </c>
      <c r="B28" s="94">
        <v>92.0314</v>
      </c>
      <c r="C28" s="94">
        <v>3.8141</v>
      </c>
      <c r="D28" s="94">
        <v>0.6242</v>
      </c>
      <c r="E28" s="94">
        <v>0.0752</v>
      </c>
      <c r="F28" s="94">
        <v>0.1039</v>
      </c>
      <c r="G28" s="94">
        <v>0.0292</v>
      </c>
      <c r="H28" s="94">
        <v>0.005</v>
      </c>
      <c r="I28" s="94">
        <v>3.2341</v>
      </c>
      <c r="J28" s="94">
        <v>0.0828</v>
      </c>
      <c r="K28" s="96">
        <v>0.0101</v>
      </c>
      <c r="L28" s="97" t="s">
        <v>38</v>
      </c>
      <c r="M28" s="97" t="s">
        <v>39</v>
      </c>
      <c r="N28" s="13">
        <v>0.7189</v>
      </c>
      <c r="O28" s="14">
        <v>8077.396</v>
      </c>
      <c r="P28" s="14">
        <v>11588.92</v>
      </c>
      <c r="Q28" s="33">
        <f t="shared" si="3"/>
        <v>33.7966359832636</v>
      </c>
      <c r="R28" s="33">
        <f t="shared" si="3"/>
        <v>48.4892050209205</v>
      </c>
      <c r="S28" s="98" t="s">
        <v>40</v>
      </c>
      <c r="T28" s="99">
        <v>0.006</v>
      </c>
      <c r="U28" s="100" t="s">
        <v>41</v>
      </c>
      <c r="V28" s="12">
        <f t="shared" si="0"/>
        <v>100.00999999999999</v>
      </c>
      <c r="W28" s="12">
        <f t="shared" si="1"/>
        <v>92.02140000000001</v>
      </c>
      <c r="X28" s="12">
        <f t="shared" si="5"/>
        <v>-0.009999999999990905</v>
      </c>
      <c r="Y28" s="12"/>
      <c r="Z28" s="12">
        <f t="shared" si="2"/>
        <v>0.0292</v>
      </c>
    </row>
    <row r="29" spans="1:26" s="2" customFormat="1" ht="15.75">
      <c r="A29" s="50">
        <f t="shared" si="4"/>
        <v>16</v>
      </c>
      <c r="B29" s="94">
        <v>92.6425</v>
      </c>
      <c r="C29" s="94">
        <v>3.3351</v>
      </c>
      <c r="D29" s="94">
        <v>0.6266</v>
      </c>
      <c r="E29" s="94">
        <v>0.0598</v>
      </c>
      <c r="F29" s="94">
        <v>0.0836</v>
      </c>
      <c r="G29" s="94">
        <v>0.0266</v>
      </c>
      <c r="H29" s="94">
        <v>0.0051</v>
      </c>
      <c r="I29" s="94">
        <v>3.0888</v>
      </c>
      <c r="J29" s="94">
        <v>0.1318</v>
      </c>
      <c r="K29" s="94"/>
      <c r="L29" s="13"/>
      <c r="M29" s="21"/>
      <c r="N29" s="13">
        <v>0.7153</v>
      </c>
      <c r="O29" s="14">
        <v>8048</v>
      </c>
      <c r="P29" s="14">
        <v>11578</v>
      </c>
      <c r="Q29" s="33">
        <f t="shared" si="3"/>
        <v>33.67364016736402</v>
      </c>
      <c r="R29" s="33">
        <f t="shared" si="3"/>
        <v>48.44351464435147</v>
      </c>
      <c r="S29" s="32"/>
      <c r="T29" s="25"/>
      <c r="U29" s="62"/>
      <c r="V29" s="12">
        <f t="shared" si="0"/>
        <v>99.9999</v>
      </c>
      <c r="W29" s="12">
        <f t="shared" si="1"/>
        <v>92.6426</v>
      </c>
      <c r="X29" s="12">
        <f t="shared" si="5"/>
        <v>0.00010000000000331966</v>
      </c>
      <c r="Y29" s="12"/>
      <c r="Z29" s="12">
        <f t="shared" si="2"/>
        <v>0.0266</v>
      </c>
    </row>
    <row r="30" spans="1:26" s="2" customFormat="1" ht="15.75">
      <c r="A30" s="49">
        <f t="shared" si="4"/>
        <v>17</v>
      </c>
      <c r="B30" s="94">
        <v>92.2359</v>
      </c>
      <c r="C30" s="94">
        <v>3.7137</v>
      </c>
      <c r="D30" s="94">
        <v>0.6269</v>
      </c>
      <c r="E30" s="94">
        <v>0.0878</v>
      </c>
      <c r="F30" s="94">
        <v>0.128</v>
      </c>
      <c r="G30" s="94">
        <v>0.0322</v>
      </c>
      <c r="H30" s="94">
        <v>0.0061</v>
      </c>
      <c r="I30" s="94">
        <v>3.0252</v>
      </c>
      <c r="J30" s="94">
        <v>0.1442</v>
      </c>
      <c r="K30" s="94"/>
      <c r="L30" s="13"/>
      <c r="M30" s="17"/>
      <c r="N30" s="13">
        <v>0.7188</v>
      </c>
      <c r="O30" s="14">
        <v>8091</v>
      </c>
      <c r="P30" s="14">
        <v>11609.6</v>
      </c>
      <c r="Q30" s="33">
        <f t="shared" si="3"/>
        <v>33.85355648535565</v>
      </c>
      <c r="R30" s="33">
        <f t="shared" si="3"/>
        <v>48.575732217573226</v>
      </c>
      <c r="S30" s="8"/>
      <c r="T30" s="3"/>
      <c r="U30" s="15"/>
      <c r="V30" s="12">
        <f t="shared" si="0"/>
        <v>100.00000000000001</v>
      </c>
      <c r="W30" s="12">
        <f t="shared" si="1"/>
        <v>92.23589999999999</v>
      </c>
      <c r="X30" s="12">
        <f t="shared" si="5"/>
        <v>0</v>
      </c>
      <c r="Y30" s="12"/>
      <c r="Z30" s="12">
        <f t="shared" si="2"/>
        <v>0.0322</v>
      </c>
    </row>
    <row r="31" spans="1:26" s="2" customFormat="1" ht="15.75">
      <c r="A31" s="49">
        <f t="shared" si="4"/>
        <v>18</v>
      </c>
      <c r="B31" s="94">
        <v>91.7388</v>
      </c>
      <c r="C31" s="94">
        <v>4.1513</v>
      </c>
      <c r="D31" s="94">
        <v>0.6307</v>
      </c>
      <c r="E31" s="94">
        <v>0.1277</v>
      </c>
      <c r="F31" s="94">
        <v>0.1963</v>
      </c>
      <c r="G31" s="94">
        <v>0.0404</v>
      </c>
      <c r="H31" s="94">
        <v>0.0087</v>
      </c>
      <c r="I31" s="94">
        <v>2.9216</v>
      </c>
      <c r="J31" s="94">
        <v>0.1845</v>
      </c>
      <c r="K31" s="94"/>
      <c r="L31" s="13"/>
      <c r="M31" s="30"/>
      <c r="N31" s="13">
        <v>0.7236</v>
      </c>
      <c r="O31" s="14">
        <v>8147</v>
      </c>
      <c r="P31" s="14">
        <v>11648.95</v>
      </c>
      <c r="Q31" s="33">
        <f t="shared" si="3"/>
        <v>34.08786610878661</v>
      </c>
      <c r="R31" s="33">
        <f t="shared" si="3"/>
        <v>48.74037656903766</v>
      </c>
      <c r="S31" s="8"/>
      <c r="T31" s="3"/>
      <c r="U31" s="23"/>
      <c r="V31" s="12">
        <f t="shared" si="0"/>
        <v>100.00000000000001</v>
      </c>
      <c r="W31" s="12">
        <f t="shared" si="1"/>
        <v>91.73879999999998</v>
      </c>
      <c r="X31" s="12">
        <f t="shared" si="5"/>
        <v>0</v>
      </c>
      <c r="Y31" s="12"/>
      <c r="Z31" s="12">
        <f t="shared" si="2"/>
        <v>0.0404</v>
      </c>
    </row>
    <row r="32" spans="1:26" s="2" customFormat="1" ht="15.75">
      <c r="A32" s="51">
        <f t="shared" si="4"/>
        <v>19</v>
      </c>
      <c r="B32" s="94">
        <v>92.747</v>
      </c>
      <c r="C32" s="94">
        <v>3.2625</v>
      </c>
      <c r="D32" s="94">
        <v>0.5993</v>
      </c>
      <c r="E32" s="94">
        <v>0.0552</v>
      </c>
      <c r="F32" s="94">
        <v>0.0759</v>
      </c>
      <c r="G32" s="94">
        <v>0.0252</v>
      </c>
      <c r="H32" s="94">
        <v>0.0063</v>
      </c>
      <c r="I32" s="94">
        <v>3.1096</v>
      </c>
      <c r="J32" s="94">
        <v>0.1191</v>
      </c>
      <c r="K32" s="94"/>
      <c r="L32" s="13"/>
      <c r="M32" s="21"/>
      <c r="N32" s="13">
        <v>0.7143</v>
      </c>
      <c r="O32" s="14">
        <v>8037.35</v>
      </c>
      <c r="P32" s="14">
        <v>11571.09</v>
      </c>
      <c r="Q32" s="33">
        <f t="shared" si="3"/>
        <v>33.62907949790795</v>
      </c>
      <c r="R32" s="33">
        <f t="shared" si="3"/>
        <v>48.414602510460256</v>
      </c>
      <c r="S32" s="8"/>
      <c r="T32" s="8"/>
      <c r="U32" s="9"/>
      <c r="V32" s="12">
        <f t="shared" si="0"/>
        <v>100.0001</v>
      </c>
      <c r="W32" s="12">
        <f t="shared" si="1"/>
        <v>92.7469</v>
      </c>
      <c r="X32" s="12">
        <f t="shared" si="5"/>
        <v>-0.00010000000000331966</v>
      </c>
      <c r="Y32" s="12"/>
      <c r="Z32" s="12">
        <f t="shared" si="2"/>
        <v>0.0252</v>
      </c>
    </row>
    <row r="33" spans="1:26" s="2" customFormat="1" ht="15.75">
      <c r="A33" s="51">
        <f t="shared" si="4"/>
        <v>20</v>
      </c>
      <c r="B33" s="94">
        <v>92.7063</v>
      </c>
      <c r="C33" s="94">
        <v>3.2459</v>
      </c>
      <c r="D33" s="94">
        <v>0.5782</v>
      </c>
      <c r="E33" s="94">
        <v>0.0486</v>
      </c>
      <c r="F33" s="94">
        <v>0.0647</v>
      </c>
      <c r="G33" s="94">
        <v>0.0252</v>
      </c>
      <c r="H33" s="94">
        <v>0.0052</v>
      </c>
      <c r="I33" s="94">
        <v>3.1818</v>
      </c>
      <c r="J33" s="94">
        <v>0.1442</v>
      </c>
      <c r="K33" s="94"/>
      <c r="L33" s="13"/>
      <c r="M33" s="21"/>
      <c r="N33" s="13">
        <v>0.7143</v>
      </c>
      <c r="O33" s="14">
        <v>8022</v>
      </c>
      <c r="P33" s="14">
        <v>11550</v>
      </c>
      <c r="Q33" s="33">
        <f t="shared" si="3"/>
        <v>33.56485355648536</v>
      </c>
      <c r="R33" s="33">
        <f t="shared" si="3"/>
        <v>48.32635983263599</v>
      </c>
      <c r="S33" s="8"/>
      <c r="T33" s="8"/>
      <c r="U33" s="10"/>
      <c r="V33" s="12">
        <f t="shared" si="0"/>
        <v>100.00009999999999</v>
      </c>
      <c r="W33" s="12">
        <f t="shared" si="1"/>
        <v>92.70620000000001</v>
      </c>
      <c r="X33" s="12">
        <f t="shared" si="5"/>
        <v>-9.99999999891088E-05</v>
      </c>
      <c r="Y33" s="12"/>
      <c r="Z33" s="12">
        <f t="shared" si="2"/>
        <v>0.0252</v>
      </c>
    </row>
    <row r="34" spans="1:26" s="2" customFormat="1" ht="15.75">
      <c r="A34" s="50">
        <f t="shared" si="4"/>
        <v>21</v>
      </c>
      <c r="B34" s="94">
        <v>92.7351</v>
      </c>
      <c r="C34" s="94">
        <v>3.2421</v>
      </c>
      <c r="D34" s="94">
        <v>0.5785</v>
      </c>
      <c r="E34" s="94">
        <v>0.0481</v>
      </c>
      <c r="F34" s="94">
        <v>0.0637</v>
      </c>
      <c r="G34" s="94">
        <v>0.0241</v>
      </c>
      <c r="H34" s="94">
        <v>0.0051</v>
      </c>
      <c r="I34" s="94">
        <v>3.1543</v>
      </c>
      <c r="J34" s="94">
        <v>0.149</v>
      </c>
      <c r="K34" s="94"/>
      <c r="L34" s="13"/>
      <c r="M34" s="8"/>
      <c r="N34" s="13">
        <v>0.7141</v>
      </c>
      <c r="O34" s="14">
        <v>8023.316</v>
      </c>
      <c r="P34" s="14">
        <v>11552.82</v>
      </c>
      <c r="Q34" s="33">
        <f t="shared" si="3"/>
        <v>33.57035983263599</v>
      </c>
      <c r="R34" s="33">
        <f t="shared" si="3"/>
        <v>48.3381589958159</v>
      </c>
      <c r="S34" s="8"/>
      <c r="T34" s="8"/>
      <c r="U34" s="10"/>
      <c r="V34" s="12">
        <f t="shared" si="0"/>
        <v>100.00000000000001</v>
      </c>
      <c r="W34" s="12">
        <f t="shared" si="1"/>
        <v>92.73509999999999</v>
      </c>
      <c r="X34" s="12">
        <f t="shared" si="5"/>
        <v>0</v>
      </c>
      <c r="Y34" s="12"/>
      <c r="Z34" s="12">
        <f t="shared" si="2"/>
        <v>0.0241</v>
      </c>
    </row>
    <row r="35" spans="1:26" s="2" customFormat="1" ht="15.75">
      <c r="A35" s="51">
        <f t="shared" si="4"/>
        <v>22</v>
      </c>
      <c r="B35" s="94">
        <v>92.8231</v>
      </c>
      <c r="C35" s="94">
        <v>3.1931</v>
      </c>
      <c r="D35" s="94">
        <v>0.5891</v>
      </c>
      <c r="E35" s="94">
        <v>0.0507</v>
      </c>
      <c r="F35" s="94">
        <v>0.0681</v>
      </c>
      <c r="G35" s="94">
        <v>0.0246</v>
      </c>
      <c r="H35" s="94">
        <v>0.0053</v>
      </c>
      <c r="I35" s="94">
        <v>3.088</v>
      </c>
      <c r="J35" s="94">
        <v>0.158</v>
      </c>
      <c r="K35" s="94"/>
      <c r="L35" s="13"/>
      <c r="M35" s="13"/>
      <c r="N35" s="13">
        <v>0.7139</v>
      </c>
      <c r="O35" s="14">
        <v>8027.629</v>
      </c>
      <c r="P35" s="14">
        <v>11561.06</v>
      </c>
      <c r="Q35" s="33">
        <f t="shared" si="3"/>
        <v>33.58840585774059</v>
      </c>
      <c r="R35" s="33">
        <f t="shared" si="3"/>
        <v>48.3726359832636</v>
      </c>
      <c r="S35" s="8"/>
      <c r="T35" s="8"/>
      <c r="U35" s="10"/>
      <c r="V35" s="12">
        <f t="shared" si="0"/>
        <v>100.00000000000001</v>
      </c>
      <c r="W35" s="12">
        <f t="shared" si="1"/>
        <v>92.82309999999998</v>
      </c>
      <c r="X35" s="12">
        <f t="shared" si="5"/>
        <v>0</v>
      </c>
      <c r="Y35" s="12"/>
      <c r="Z35" s="12">
        <f t="shared" si="2"/>
        <v>0.0246</v>
      </c>
    </row>
    <row r="36" spans="1:26" s="2" customFormat="1" ht="15.75">
      <c r="A36" s="50">
        <f t="shared" si="4"/>
        <v>23</v>
      </c>
      <c r="B36" s="94">
        <v>92.6888</v>
      </c>
      <c r="C36" s="94">
        <v>3.1469</v>
      </c>
      <c r="D36" s="94">
        <v>0.6279</v>
      </c>
      <c r="E36" s="94">
        <v>0.0665</v>
      </c>
      <c r="F36" s="94">
        <v>0.0988</v>
      </c>
      <c r="G36" s="94">
        <v>0.0306</v>
      </c>
      <c r="H36" s="94">
        <v>0.0066</v>
      </c>
      <c r="I36" s="94">
        <v>3.1997</v>
      </c>
      <c r="J36" s="94">
        <v>0.1339</v>
      </c>
      <c r="K36" s="94"/>
      <c r="L36" s="13"/>
      <c r="M36" s="21"/>
      <c r="N36" s="13">
        <v>0.7153</v>
      </c>
      <c r="O36" s="14">
        <v>8033.054</v>
      </c>
      <c r="P36" s="14">
        <v>11556.45</v>
      </c>
      <c r="Q36" s="33">
        <f t="shared" si="3"/>
        <v>33.61110460251046</v>
      </c>
      <c r="R36" s="33">
        <f t="shared" si="3"/>
        <v>48.35334728033473</v>
      </c>
      <c r="S36" s="8"/>
      <c r="T36" s="3"/>
      <c r="U36" s="23"/>
      <c r="V36" s="29">
        <f t="shared" si="0"/>
        <v>99.9997</v>
      </c>
      <c r="W36" s="29">
        <f t="shared" si="1"/>
        <v>92.6891</v>
      </c>
      <c r="X36" s="29">
        <f t="shared" si="5"/>
        <v>0.0002999999999957481</v>
      </c>
      <c r="Y36" s="26"/>
      <c r="Z36" s="12">
        <f t="shared" si="2"/>
        <v>0.0306</v>
      </c>
    </row>
    <row r="37" spans="1:26" s="2" customFormat="1" ht="15.75">
      <c r="A37" s="63">
        <f t="shared" si="4"/>
        <v>24</v>
      </c>
      <c r="B37" s="94">
        <v>92.5502</v>
      </c>
      <c r="C37" s="94">
        <v>3.1285</v>
      </c>
      <c r="D37" s="94">
        <v>0.6294</v>
      </c>
      <c r="E37" s="94">
        <v>0.0617</v>
      </c>
      <c r="F37" s="94">
        <v>0.0922</v>
      </c>
      <c r="G37" s="94">
        <v>0.0298</v>
      </c>
      <c r="H37" s="94">
        <v>0.009</v>
      </c>
      <c r="I37" s="94">
        <v>3.4021</v>
      </c>
      <c r="J37" s="94">
        <v>0.0971</v>
      </c>
      <c r="K37" s="94"/>
      <c r="L37" s="13"/>
      <c r="M37" s="21"/>
      <c r="N37" s="13">
        <v>0.7157</v>
      </c>
      <c r="O37" s="14">
        <v>8017</v>
      </c>
      <c r="P37" s="14">
        <v>11531.08</v>
      </c>
      <c r="Q37" s="33">
        <f t="shared" si="3"/>
        <v>33.54393305439331</v>
      </c>
      <c r="R37" s="33">
        <f t="shared" si="3"/>
        <v>48.247196652719666</v>
      </c>
      <c r="S37" s="8"/>
      <c r="T37" s="8"/>
      <c r="U37" s="10"/>
      <c r="V37" s="29">
        <f t="shared" si="0"/>
        <v>100.00000000000001</v>
      </c>
      <c r="W37" s="29">
        <f t="shared" si="1"/>
        <v>92.55019999999999</v>
      </c>
      <c r="X37" s="29">
        <f t="shared" si="5"/>
        <v>0</v>
      </c>
      <c r="Y37" s="26"/>
      <c r="Z37" s="12">
        <f t="shared" si="2"/>
        <v>0.0298</v>
      </c>
    </row>
    <row r="38" spans="1:26" s="2" customFormat="1" ht="15.75">
      <c r="A38" s="49">
        <f t="shared" si="4"/>
        <v>25</v>
      </c>
      <c r="B38" s="94">
        <v>92.5105</v>
      </c>
      <c r="C38" s="94">
        <v>3.1375</v>
      </c>
      <c r="D38" s="94">
        <v>0.5576</v>
      </c>
      <c r="E38" s="94">
        <v>0.0497</v>
      </c>
      <c r="F38" s="94">
        <v>0.0717</v>
      </c>
      <c r="G38" s="94">
        <v>0.0261</v>
      </c>
      <c r="H38" s="94">
        <v>0.0092</v>
      </c>
      <c r="I38" s="94">
        <v>3.5692</v>
      </c>
      <c r="J38" s="94">
        <v>0.0686</v>
      </c>
      <c r="K38" s="94"/>
      <c r="L38" s="13"/>
      <c r="M38" s="21"/>
      <c r="N38" s="13">
        <v>0.7147</v>
      </c>
      <c r="O38" s="14">
        <v>7990.902</v>
      </c>
      <c r="P38" s="14">
        <v>11501.55</v>
      </c>
      <c r="Q38" s="33">
        <f t="shared" si="3"/>
        <v>33.43473640167364</v>
      </c>
      <c r="R38" s="33">
        <f t="shared" si="3"/>
        <v>48.123640167364016</v>
      </c>
      <c r="S38" s="8"/>
      <c r="T38" s="8"/>
      <c r="U38" s="10"/>
      <c r="V38" s="29">
        <f t="shared" si="0"/>
        <v>100.0001</v>
      </c>
      <c r="W38" s="29">
        <f t="shared" si="1"/>
        <v>92.51039999999999</v>
      </c>
      <c r="X38" s="29">
        <f t="shared" si="5"/>
        <v>-0.00010000000000331966</v>
      </c>
      <c r="Y38" s="26"/>
      <c r="Z38" s="12">
        <f t="shared" si="2"/>
        <v>0.0261</v>
      </c>
    </row>
    <row r="39" spans="1:26" s="2" customFormat="1" ht="15.75">
      <c r="A39" s="51">
        <f t="shared" si="4"/>
        <v>26</v>
      </c>
      <c r="B39" s="94">
        <v>92.4082</v>
      </c>
      <c r="C39" s="94">
        <v>3.2028</v>
      </c>
      <c r="D39" s="94">
        <v>0.5878</v>
      </c>
      <c r="E39" s="94">
        <v>0.0538</v>
      </c>
      <c r="F39" s="94">
        <v>0.0786</v>
      </c>
      <c r="G39" s="94">
        <v>0.026</v>
      </c>
      <c r="H39" s="94">
        <v>0.0098</v>
      </c>
      <c r="I39" s="94">
        <v>3.5527</v>
      </c>
      <c r="J39" s="94">
        <v>0.0802</v>
      </c>
      <c r="K39" s="94"/>
      <c r="L39" s="13"/>
      <c r="M39" s="21"/>
      <c r="N39" s="13">
        <v>0.7157</v>
      </c>
      <c r="O39" s="14">
        <v>8001.358</v>
      </c>
      <c r="P39" s="14">
        <v>11508.03</v>
      </c>
      <c r="Q39" s="33">
        <f t="shared" si="3"/>
        <v>33.47848535564854</v>
      </c>
      <c r="R39" s="33">
        <f t="shared" si="3"/>
        <v>48.15075313807532</v>
      </c>
      <c r="S39" s="8"/>
      <c r="T39" s="8"/>
      <c r="U39" s="10"/>
      <c r="V39" s="29">
        <f t="shared" si="0"/>
        <v>99.99989999999998</v>
      </c>
      <c r="W39" s="29">
        <f t="shared" si="1"/>
        <v>92.40830000000001</v>
      </c>
      <c r="X39" s="29">
        <f t="shared" si="5"/>
        <v>0.00010000000001753051</v>
      </c>
      <c r="Y39" s="26"/>
      <c r="Z39" s="12">
        <f t="shared" si="2"/>
        <v>0.026</v>
      </c>
    </row>
    <row r="40" spans="1:26" s="2" customFormat="1" ht="15.75">
      <c r="A40" s="50">
        <f t="shared" si="4"/>
        <v>27</v>
      </c>
      <c r="B40" s="94">
        <v>92.4596</v>
      </c>
      <c r="C40" s="94">
        <v>3.1909</v>
      </c>
      <c r="D40" s="94">
        <v>0.5683</v>
      </c>
      <c r="E40" s="94">
        <v>0.0534</v>
      </c>
      <c r="F40" s="94">
        <v>0.0771</v>
      </c>
      <c r="G40" s="94">
        <v>0.0259</v>
      </c>
      <c r="H40" s="94">
        <v>0.0102</v>
      </c>
      <c r="I40" s="94">
        <v>3.5368</v>
      </c>
      <c r="J40" s="94">
        <v>0.0777</v>
      </c>
      <c r="K40" s="94"/>
      <c r="L40" s="13"/>
      <c r="M40" s="21"/>
      <c r="N40" s="13">
        <v>0.7153</v>
      </c>
      <c r="O40" s="14">
        <v>7999</v>
      </c>
      <c r="P40" s="14">
        <v>11508.89</v>
      </c>
      <c r="Q40" s="33">
        <f t="shared" si="3"/>
        <v>33.46861924686193</v>
      </c>
      <c r="R40" s="33">
        <f t="shared" si="3"/>
        <v>48.154351464435145</v>
      </c>
      <c r="S40" s="32"/>
      <c r="T40" s="32"/>
      <c r="U40" s="64"/>
      <c r="V40" s="29">
        <f t="shared" si="0"/>
        <v>99.99989999999997</v>
      </c>
      <c r="W40" s="29">
        <f t="shared" si="1"/>
        <v>92.45970000000003</v>
      </c>
      <c r="X40" s="29">
        <f t="shared" si="5"/>
        <v>0.00010000000003174137</v>
      </c>
      <c r="Y40" s="26"/>
      <c r="Z40" s="12">
        <f t="shared" si="2"/>
        <v>0.0259</v>
      </c>
    </row>
    <row r="41" spans="1:26" s="2" customFormat="1" ht="15.75">
      <c r="A41" s="49">
        <f t="shared" si="4"/>
        <v>28</v>
      </c>
      <c r="B41" s="94">
        <v>92.4663</v>
      </c>
      <c r="C41" s="94">
        <v>3.1691</v>
      </c>
      <c r="D41" s="94">
        <v>0.5838</v>
      </c>
      <c r="E41" s="94">
        <v>0.0549</v>
      </c>
      <c r="F41" s="94">
        <v>0.0793</v>
      </c>
      <c r="G41" s="94">
        <v>0.0268</v>
      </c>
      <c r="H41" s="94">
        <v>0.0108</v>
      </c>
      <c r="I41" s="94">
        <v>3.5351</v>
      </c>
      <c r="J41" s="94">
        <v>0.074</v>
      </c>
      <c r="K41" s="94"/>
      <c r="L41" s="13"/>
      <c r="M41" s="21"/>
      <c r="N41" s="13">
        <v>0.7157</v>
      </c>
      <c r="O41" s="14">
        <v>8001.471</v>
      </c>
      <c r="P41" s="14">
        <v>11510.92</v>
      </c>
      <c r="Q41" s="33">
        <f t="shared" si="3"/>
        <v>33.478958158995816</v>
      </c>
      <c r="R41" s="33">
        <f t="shared" si="3"/>
        <v>48.16284518828452</v>
      </c>
      <c r="S41" s="16"/>
      <c r="T41" s="16"/>
      <c r="U41" s="20"/>
      <c r="V41" s="29"/>
      <c r="W41" s="29"/>
      <c r="X41" s="29"/>
      <c r="Y41" s="26"/>
      <c r="Z41" s="12"/>
    </row>
    <row r="42" spans="1:26" s="2" customFormat="1" ht="15.75">
      <c r="A42" s="101">
        <v>29</v>
      </c>
      <c r="B42" s="102">
        <v>92.4797</v>
      </c>
      <c r="C42" s="102">
        <v>3.1261</v>
      </c>
      <c r="D42" s="102">
        <v>0.5706</v>
      </c>
      <c r="E42" s="102">
        <v>0.054</v>
      </c>
      <c r="F42" s="102">
        <v>0.0773</v>
      </c>
      <c r="G42" s="102">
        <v>0.0274</v>
      </c>
      <c r="H42" s="102">
        <v>0.012</v>
      </c>
      <c r="I42" s="102">
        <v>3.5727</v>
      </c>
      <c r="J42" s="102">
        <v>0.0803</v>
      </c>
      <c r="K42" s="102"/>
      <c r="L42" s="103"/>
      <c r="M42" s="104"/>
      <c r="N42" s="103">
        <v>0.7152</v>
      </c>
      <c r="O42" s="105">
        <v>7993.604</v>
      </c>
      <c r="P42" s="105">
        <v>11501.02</v>
      </c>
      <c r="Q42" s="33">
        <f>O42/0.239/1000</f>
        <v>33.44604184100419</v>
      </c>
      <c r="R42" s="33">
        <f>P42/0.239/1000</f>
        <v>48.12142259414226</v>
      </c>
      <c r="S42" s="16"/>
      <c r="T42" s="16"/>
      <c r="U42" s="20"/>
      <c r="V42" s="29"/>
      <c r="W42" s="29"/>
      <c r="X42" s="29"/>
      <c r="Y42" s="26"/>
      <c r="Z42" s="12"/>
    </row>
    <row r="43" spans="1:26" s="2" customFormat="1" ht="15.75">
      <c r="A43" s="101">
        <v>30</v>
      </c>
      <c r="B43" s="102">
        <v>92.4389</v>
      </c>
      <c r="C43" s="102">
        <v>3.149</v>
      </c>
      <c r="D43" s="102">
        <v>0.5808</v>
      </c>
      <c r="E43" s="102">
        <v>0.0547</v>
      </c>
      <c r="F43" s="102">
        <v>0.0772</v>
      </c>
      <c r="G43" s="102">
        <v>0.0274</v>
      </c>
      <c r="H43" s="102">
        <v>0.0126</v>
      </c>
      <c r="I43" s="102">
        <v>3.559</v>
      </c>
      <c r="J43" s="102">
        <v>0.1005</v>
      </c>
      <c r="K43" s="102"/>
      <c r="L43" s="103"/>
      <c r="M43" s="104"/>
      <c r="N43" s="103">
        <v>0.7157</v>
      </c>
      <c r="O43" s="105">
        <v>7996.095</v>
      </c>
      <c r="P43" s="105">
        <v>11500.83</v>
      </c>
      <c r="Q43" s="33">
        <f>O43/0.239/1000</f>
        <v>33.456464435146444</v>
      </c>
      <c r="R43" s="33">
        <f>P43/0.239/1000</f>
        <v>48.12062761506276</v>
      </c>
      <c r="S43" s="16"/>
      <c r="T43" s="16"/>
      <c r="U43" s="20"/>
      <c r="V43" s="29">
        <f t="shared" si="0"/>
        <v>100.0001</v>
      </c>
      <c r="W43" s="29">
        <f t="shared" si="1"/>
        <v>92.4388</v>
      </c>
      <c r="X43" s="29">
        <f t="shared" si="5"/>
        <v>-0.00010000000000331966</v>
      </c>
      <c r="Y43" s="26"/>
      <c r="Z43" s="12">
        <f t="shared" si="2"/>
        <v>0.0274</v>
      </c>
    </row>
    <row r="44" spans="1:26" s="2" customFormat="1" ht="16.5" thickBot="1">
      <c r="A44" s="65">
        <v>31</v>
      </c>
      <c r="B44" s="106">
        <v>92.425</v>
      </c>
      <c r="C44" s="106">
        <v>3.1488</v>
      </c>
      <c r="D44" s="106">
        <v>0.5681</v>
      </c>
      <c r="E44" s="106">
        <v>0.0523</v>
      </c>
      <c r="F44" s="106">
        <v>0.0748</v>
      </c>
      <c r="G44" s="106">
        <v>0.0268</v>
      </c>
      <c r="H44" s="106">
        <v>0.013</v>
      </c>
      <c r="I44" s="106">
        <v>3.5939</v>
      </c>
      <c r="J44" s="106">
        <v>0.0974</v>
      </c>
      <c r="K44" s="106"/>
      <c r="L44" s="66"/>
      <c r="M44" s="67"/>
      <c r="N44" s="66">
        <v>0.7156</v>
      </c>
      <c r="O44" s="68">
        <v>7991.019</v>
      </c>
      <c r="P44" s="68">
        <v>11494.46</v>
      </c>
      <c r="Q44" s="69">
        <f t="shared" si="3"/>
        <v>33.4352259414226</v>
      </c>
      <c r="R44" s="69">
        <f t="shared" si="3"/>
        <v>48.09397489539749</v>
      </c>
      <c r="S44" s="70"/>
      <c r="T44" s="70"/>
      <c r="U44" s="71"/>
      <c r="V44" s="29">
        <f t="shared" si="0"/>
        <v>100.00009999999999</v>
      </c>
      <c r="W44" s="29">
        <f t="shared" si="1"/>
        <v>92.42490000000001</v>
      </c>
      <c r="X44" s="29">
        <f t="shared" si="5"/>
        <v>-9.99999999891088E-05</v>
      </c>
      <c r="Y44" s="26"/>
      <c r="Z44" s="12">
        <f t="shared" si="2"/>
        <v>0.0268</v>
      </c>
    </row>
    <row r="45" spans="1:25" ht="21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27"/>
      <c r="W45" s="27"/>
      <c r="X45" s="27"/>
      <c r="Y45" s="28"/>
    </row>
    <row r="46" spans="1:24" ht="21.75" customHeight="1">
      <c r="A46" s="5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"/>
      <c r="W46" s="4"/>
      <c r="X46" s="4"/>
    </row>
    <row r="47" spans="3:30" ht="15.75">
      <c r="C47" s="34" t="s">
        <v>37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>
        <v>2016</v>
      </c>
      <c r="U47" s="35"/>
      <c r="AD47" s="36"/>
    </row>
    <row r="48" spans="2:30" ht="15.75">
      <c r="B48" s="37"/>
      <c r="C48" s="37" t="s">
        <v>22</v>
      </c>
      <c r="D48" s="37"/>
      <c r="E48" s="37"/>
      <c r="F48" s="37"/>
      <c r="G48" s="37"/>
      <c r="H48" s="37"/>
      <c r="I48" s="37"/>
      <c r="J48" s="37"/>
      <c r="K48" s="37"/>
      <c r="L48" s="37"/>
      <c r="M48" s="38" t="s">
        <v>23</v>
      </c>
      <c r="N48" s="37"/>
      <c r="O48" s="38" t="s">
        <v>24</v>
      </c>
      <c r="P48" s="37"/>
      <c r="Q48" s="37"/>
      <c r="R48" s="37"/>
      <c r="S48" s="37"/>
      <c r="T48" s="37"/>
      <c r="U48" s="38" t="s">
        <v>25</v>
      </c>
      <c r="V48" s="38"/>
      <c r="W48" s="38"/>
      <c r="X48" s="37"/>
      <c r="Y48" s="37"/>
      <c r="Z48" s="37"/>
      <c r="AD48" s="36"/>
    </row>
    <row r="49" spans="2:30" ht="15.7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37"/>
      <c r="O49" s="38"/>
      <c r="P49" s="37"/>
      <c r="Q49" s="37"/>
      <c r="R49" s="37"/>
      <c r="S49" s="37"/>
      <c r="T49" s="37"/>
      <c r="U49" s="38"/>
      <c r="V49" s="38"/>
      <c r="W49" s="38"/>
      <c r="X49" s="37"/>
      <c r="Y49" s="37"/>
      <c r="Z49" s="37"/>
      <c r="AD49" s="36"/>
    </row>
    <row r="50" spans="3:30" ht="18" customHeight="1">
      <c r="C50" s="34" t="s">
        <v>26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>
        <v>2016</v>
      </c>
      <c r="AD50" s="36"/>
    </row>
    <row r="51" spans="2:30" ht="15.75">
      <c r="B51" s="37"/>
      <c r="C51" s="37" t="s">
        <v>27</v>
      </c>
      <c r="D51" s="37"/>
      <c r="E51" s="37"/>
      <c r="F51" s="37"/>
      <c r="G51" s="37"/>
      <c r="H51" s="37"/>
      <c r="I51" s="37"/>
      <c r="J51" s="37"/>
      <c r="K51" s="37"/>
      <c r="L51" s="37"/>
      <c r="M51" s="38" t="s">
        <v>23</v>
      </c>
      <c r="N51" s="37"/>
      <c r="O51" s="38" t="s">
        <v>24</v>
      </c>
      <c r="P51" s="37"/>
      <c r="Q51" s="37"/>
      <c r="R51" s="37"/>
      <c r="S51" s="37"/>
      <c r="T51" s="37"/>
      <c r="U51" s="38" t="s">
        <v>25</v>
      </c>
      <c r="V51" s="38"/>
      <c r="W51" s="38"/>
      <c r="X51" s="37"/>
      <c r="Y51" s="37"/>
      <c r="Z51" s="37"/>
      <c r="AD51" s="36"/>
    </row>
    <row r="52" spans="1:24" ht="12.75" customHeight="1">
      <c r="A52" s="54"/>
      <c r="C52" s="19"/>
      <c r="D52" s="19"/>
      <c r="E52" s="19"/>
      <c r="F52" s="19"/>
      <c r="G52" s="19"/>
      <c r="H52" s="19"/>
      <c r="I52" s="19"/>
      <c r="J52" s="19"/>
      <c r="K52" s="7"/>
      <c r="L52" s="7"/>
      <c r="P52" s="18"/>
      <c r="Q52" s="18"/>
      <c r="R52" s="18"/>
      <c r="S52" s="18"/>
      <c r="T52" s="18"/>
      <c r="U52" s="18"/>
      <c r="V52" s="5"/>
      <c r="W52" s="5"/>
      <c r="X52" s="5"/>
    </row>
    <row r="53" spans="1:24" ht="12.75" customHeight="1">
      <c r="A53" s="84"/>
      <c r="B53" s="84"/>
      <c r="C53" s="84"/>
      <c r="D53" s="84"/>
      <c r="E53" s="84"/>
      <c r="F53" s="8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82"/>
      <c r="B54" s="82"/>
      <c r="C54" s="8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>
      <c r="A90" s="5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>
      <c r="A91" s="5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1:24" ht="15.75">
      <c r="A723" s="5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5"/>
      <c r="W723" s="5"/>
      <c r="X723" s="5"/>
    </row>
    <row r="724" spans="1:24" ht="15.75">
      <c r="A724" s="5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5"/>
      <c r="W798" s="5"/>
      <c r="X798" s="5"/>
    </row>
    <row r="799" spans="22:24" ht="15.75">
      <c r="V799" s="5"/>
      <c r="W799" s="5"/>
      <c r="X799" s="5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  <row r="1002" spans="22:24" ht="15.75">
      <c r="V1002" s="6"/>
      <c r="W1002" s="6"/>
      <c r="X1002" s="6"/>
    </row>
    <row r="1003" spans="22:24" ht="15.75">
      <c r="V1003" s="6"/>
      <c r="W1003" s="6"/>
      <c r="X1003" s="6"/>
    </row>
  </sheetData>
  <sheetProtection/>
  <mergeCells count="30">
    <mergeCell ref="W2:Y2"/>
    <mergeCell ref="E12:E13"/>
    <mergeCell ref="J12:J13"/>
    <mergeCell ref="M11:M13"/>
    <mergeCell ref="I12:I13"/>
    <mergeCell ref="F12:F13"/>
    <mergeCell ref="N13:R13"/>
    <mergeCell ref="Q11:Q12"/>
    <mergeCell ref="R11:R12"/>
    <mergeCell ref="L11:L13"/>
    <mergeCell ref="A54:C54"/>
    <mergeCell ref="A45:U45"/>
    <mergeCell ref="A53:F53"/>
    <mergeCell ref="T11:T13"/>
    <mergeCell ref="S11:S13"/>
    <mergeCell ref="H12:H13"/>
    <mergeCell ref="G12:G13"/>
    <mergeCell ref="K12:K13"/>
    <mergeCell ref="N11:N12"/>
    <mergeCell ref="A11:A13"/>
    <mergeCell ref="U11:U13"/>
    <mergeCell ref="A7:U7"/>
    <mergeCell ref="A8:U8"/>
    <mergeCell ref="A9:U9"/>
    <mergeCell ref="P11:P12"/>
    <mergeCell ref="B12:B13"/>
    <mergeCell ref="C12:C13"/>
    <mergeCell ref="D12:D13"/>
    <mergeCell ref="B11:K11"/>
    <mergeCell ref="O11:O12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2016-04-01T10:00:58Z</cp:lastPrinted>
  <dcterms:created xsi:type="dcterms:W3CDTF">2001-04-13T11:24:39Z</dcterms:created>
  <dcterms:modified xsi:type="dcterms:W3CDTF">2016-04-01T10:01:04Z</dcterms:modified>
  <cp:category/>
  <cp:version/>
  <cp:contentType/>
  <cp:contentStatus/>
</cp:coreProperties>
</file>