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480" windowHeight="10740" activeTab="0"/>
  </bookViews>
  <sheets>
    <sheet name="Лист1" sheetId="1" r:id="rId1"/>
    <sheet name="Лист2" sheetId="2" r:id="rId2"/>
    <sheet name="Лист3" sheetId="3" r:id="rId3"/>
    <sheet name="Отчет о совместимости" sheetId="4" r:id="rId4"/>
  </sheets>
  <definedNames>
    <definedName name="_Hlk21234135" localSheetId="0">'Лист1'!#REF!</definedName>
    <definedName name="OLE_LINK2" localSheetId="0">'Лист1'!$V$10</definedName>
    <definedName name="OLE_LINK3" localSheetId="0">'Лист1'!$W$9</definedName>
    <definedName name="OLE_LINK5" localSheetId="0">'Лист1'!#REF!</definedName>
    <definedName name="_xlnm.Print_Area" localSheetId="0">'Лист1'!$A$1:$X$49</definedName>
  </definedNames>
  <calcPr fullCalcOnLoad="1"/>
</workbook>
</file>

<file path=xl/sharedStrings.xml><?xml version="1.0" encoding="utf-8"?>
<sst xmlns="http://schemas.openxmlformats.org/spreadsheetml/2006/main" count="54" uniqueCount="51">
  <si>
    <t>підпис</t>
  </si>
  <si>
    <t>Вимірювальна хіміко-аналітична лабораторія</t>
  </si>
  <si>
    <t>Отчет о совместимости для Пролетарка червень закачка  2012.xls</t>
  </si>
  <si>
    <t>Дата отчета: 13.06.2012 15:12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</si>
  <si>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</si>
  <si>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</si>
  <si>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</si>
  <si>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</si>
  <si>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</si>
  <si>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97-2003</t>
  </si>
  <si>
    <t>ПАТ "УКРТРАНСГАЗ"</t>
  </si>
  <si>
    <t>Теплота згоряння вища МДж/м³</t>
  </si>
  <si>
    <t>теплота зоряння нижча кКал/м³</t>
  </si>
  <si>
    <t>Теплота згоряння вища кКал/м³</t>
  </si>
  <si>
    <t>число Воббе вище МДж/м³</t>
  </si>
  <si>
    <t>Число місяця</t>
  </si>
  <si>
    <t>метан C1</t>
  </si>
  <si>
    <t>етан C2</t>
  </si>
  <si>
    <t>пропан C3</t>
  </si>
  <si>
    <t>ізо-бутан i-C4</t>
  </si>
  <si>
    <t>н-бутан н  C4</t>
  </si>
  <si>
    <t>нео-пентан нео-C5</t>
  </si>
  <si>
    <t>ізо-пентан i-C5</t>
  </si>
  <si>
    <t>н-пентан н-C5</t>
  </si>
  <si>
    <t>гексани та вищі C6+</t>
  </si>
  <si>
    <t>Кисень О2</t>
  </si>
  <si>
    <t>азот N2</t>
  </si>
  <si>
    <t>діоксид вуглецю CO2</t>
  </si>
  <si>
    <t xml:space="preserve">Маса механічних домішок, мг/м³                    </t>
  </si>
  <si>
    <t>Температура точки роси  вологи (Р=3.92 Мпа), ºС</t>
  </si>
  <si>
    <t>Температура точки роси вуглеводнів, ºС</t>
  </si>
  <si>
    <t>ПАСПОРТ ФІЗИКО-ХІМІЧНИХ ПОКАЗНИКІВ ПРИРОДНОГО ГАЗУ</t>
  </si>
  <si>
    <t xml:space="preserve">Компонентний склад, % мол. </t>
  </si>
  <si>
    <t>Пролетарське ВУПЗГ</t>
  </si>
  <si>
    <t>переданого УМГ "ХАРКІВТРАНСГАЗ" Запорізьким ЛВ УМГ Дніпропетровським проммайданчиком та прийнятого Пролетарським ВУПЗГ</t>
  </si>
  <si>
    <t xml:space="preserve">Масова концентрація меркаптанової сірки, г/м³                       </t>
  </si>
  <si>
    <t xml:space="preserve">Масова концентрація сірководню, г/м³                       </t>
  </si>
  <si>
    <t>відсутні</t>
  </si>
  <si>
    <r>
      <t>Філія "УМГ"</t>
    </r>
    <r>
      <rPr>
        <sz val="9"/>
        <rFont val="Times New Roman"/>
        <family val="1"/>
      </rPr>
      <t>ХАРКІВТРАНСГАЗ</t>
    </r>
    <r>
      <rPr>
        <sz val="8"/>
        <rFont val="Times New Roman"/>
        <family val="1"/>
      </rPr>
      <t>"</t>
    </r>
  </si>
  <si>
    <r>
      <t xml:space="preserve">Свідоцтво про атестацію </t>
    </r>
    <r>
      <rPr>
        <b/>
        <sz val="8"/>
        <rFont val="Times New Roman"/>
        <family val="1"/>
      </rPr>
      <t>№ ПЧ -07-0/1158-2014</t>
    </r>
    <r>
      <rPr>
        <sz val="8"/>
        <rFont val="Times New Roman"/>
        <family val="1"/>
      </rPr>
      <t xml:space="preserve"> дійсне до </t>
    </r>
    <r>
      <rPr>
        <b/>
        <sz val="8"/>
        <rFont val="Times New Roman"/>
        <family val="1"/>
      </rPr>
      <t>22.10.2017 р.</t>
    </r>
  </si>
  <si>
    <t>при 20°С; 101,325 кПа</t>
  </si>
  <si>
    <t>густина кг/м³</t>
  </si>
  <si>
    <t>теплота зоряння нижча МДж/м³</t>
  </si>
  <si>
    <r>
      <t xml:space="preserve">    </t>
    </r>
    <r>
      <rPr>
        <sz val="8"/>
        <rFont val="Times New Roman"/>
        <family val="1"/>
      </rPr>
      <t>Підрозділу підприємства, якому підпорядкована ХАЛ</t>
    </r>
  </si>
  <si>
    <r>
      <t>дата</t>
    </r>
    <r>
      <rPr>
        <u val="single"/>
        <sz val="10"/>
        <rFont val="Times New Roman"/>
        <family val="1"/>
      </rPr>
      <t xml:space="preserve">     </t>
    </r>
  </si>
  <si>
    <r>
      <t xml:space="preserve"> </t>
    </r>
    <r>
      <rPr>
        <sz val="8"/>
        <rFont val="Times New Roman"/>
        <family val="1"/>
      </rPr>
      <t xml:space="preserve"> ХАЛ, де здійснювались аналізи газу</t>
    </r>
  </si>
  <si>
    <t xml:space="preserve">        прізвище</t>
  </si>
  <si>
    <t xml:space="preserve">       прізвище</t>
  </si>
  <si>
    <r>
      <t xml:space="preserve">по газопроводу -відгалудженню </t>
    </r>
    <r>
      <rPr>
        <b/>
        <sz val="12"/>
        <rFont val="Times New Roman"/>
        <family val="1"/>
      </rPr>
      <t>Пролетарська СПЗГ-ШДКРІ</t>
    </r>
    <r>
      <rPr>
        <sz val="12"/>
        <rFont val="Times New Roman"/>
        <family val="1"/>
      </rPr>
      <t xml:space="preserve"> за період з </t>
    </r>
    <r>
      <rPr>
        <b/>
        <sz val="12"/>
        <rFont val="Times New Roman"/>
        <family val="1"/>
      </rPr>
      <t>01.03.2016 по 31.03.2016р.</t>
    </r>
    <r>
      <rPr>
        <sz val="12"/>
        <rFont val="Times New Roman"/>
        <family val="1"/>
      </rPr>
      <t xml:space="preserve"> (точка відбору - ПЗГ-1, с. Пролетарське)</t>
    </r>
  </si>
  <si>
    <t xml:space="preserve">Начальник    Пролетарського ВУПЗГ                                                                                       Андрусів В.М.                                                         31.03.2016р   </t>
  </si>
  <si>
    <t xml:space="preserve">Завідувач ВХАЛ                                                                                                                          Рекунович В.В.                                                        31.03.2016р   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</si>
</sst>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;@"/>
    <numFmt numFmtId="177" formatCode="0.0"/>
    <numFmt numFmtId="178" formatCode="0.000"/>
    <numFmt numFmtId="179" formatCode="0.0000"/>
  </numFmts>
  <fonts count="47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0"/>
      <color indexed="17"/>
      <name val="Arial Cyr"/>
      <family val="0"/>
    </font>
    <font>
      <b/>
      <sz val="10"/>
      <name val="Arial Cyr"/>
      <family val="0"/>
    </font>
    <font>
      <sz val="9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0" xfId="0" applyNumberFormat="1" applyBorder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1" xfId="0" applyNumberFormat="1" applyBorder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7" fillId="0" borderId="0" xfId="0" applyFont="1" applyAlignment="1">
      <alignment/>
    </xf>
    <xf numFmtId="0" fontId="1" fillId="0" borderId="0" xfId="0" applyFont="1" applyFill="1" applyAlignment="1">
      <alignment/>
    </xf>
    <xf numFmtId="178" fontId="1" fillId="0" borderId="0" xfId="0" applyNumberFormat="1" applyFont="1" applyFill="1" applyAlignment="1">
      <alignment/>
    </xf>
    <xf numFmtId="0" fontId="10" fillId="0" borderId="13" xfId="0" applyFont="1" applyBorder="1" applyAlignment="1">
      <alignment horizontal="left" wrapText="1"/>
    </xf>
    <xf numFmtId="178" fontId="1" fillId="0" borderId="0" xfId="0" applyNumberFormat="1" applyFont="1" applyAlignment="1">
      <alignment/>
    </xf>
    <xf numFmtId="0" fontId="1" fillId="0" borderId="14" xfId="0" applyFont="1" applyBorder="1" applyAlignment="1">
      <alignment/>
    </xf>
    <xf numFmtId="179" fontId="5" fillId="0" borderId="15" xfId="0" applyNumberFormat="1" applyFont="1" applyFill="1" applyBorder="1" applyAlignment="1">
      <alignment horizontal="center" wrapText="1"/>
    </xf>
    <xf numFmtId="0" fontId="5" fillId="0" borderId="15" xfId="0" applyFont="1" applyFill="1" applyBorder="1" applyAlignment="1">
      <alignment horizontal="center" wrapText="1"/>
    </xf>
    <xf numFmtId="177" fontId="5" fillId="0" borderId="15" xfId="0" applyNumberFormat="1" applyFont="1" applyFill="1" applyBorder="1" applyAlignment="1">
      <alignment horizontal="center" wrapText="1"/>
    </xf>
    <xf numFmtId="0" fontId="5" fillId="0" borderId="15" xfId="0" applyFont="1" applyFill="1" applyBorder="1" applyAlignment="1">
      <alignment/>
    </xf>
    <xf numFmtId="1" fontId="5" fillId="0" borderId="15" xfId="0" applyNumberFormat="1" applyFont="1" applyFill="1" applyBorder="1" applyAlignment="1">
      <alignment horizontal="center" wrapText="1"/>
    </xf>
    <xf numFmtId="0" fontId="5" fillId="0" borderId="15" xfId="0" applyFont="1" applyFill="1" applyBorder="1" applyAlignment="1">
      <alignment horizontal="center" vertical="top" wrapText="1"/>
    </xf>
    <xf numFmtId="0" fontId="5" fillId="0" borderId="15" xfId="0" applyNumberFormat="1" applyFont="1" applyFill="1" applyBorder="1" applyAlignment="1">
      <alignment horizontal="center" vertical="center"/>
    </xf>
    <xf numFmtId="0" fontId="5" fillId="0" borderId="15" xfId="0" applyNumberFormat="1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/>
    </xf>
    <xf numFmtId="2" fontId="5" fillId="0" borderId="15" xfId="0" applyNumberFormat="1" applyFont="1" applyFill="1" applyBorder="1" applyAlignment="1">
      <alignment horizontal="center" wrapText="1"/>
    </xf>
    <xf numFmtId="0" fontId="5" fillId="33" borderId="15" xfId="0" applyNumberFormat="1" applyFont="1" applyFill="1" applyBorder="1" applyAlignment="1">
      <alignment horizontal="center" vertical="center"/>
    </xf>
    <xf numFmtId="179" fontId="5" fillId="33" borderId="15" xfId="0" applyNumberFormat="1" applyFont="1" applyFill="1" applyBorder="1" applyAlignment="1">
      <alignment horizontal="center" wrapText="1"/>
    </xf>
    <xf numFmtId="2" fontId="5" fillId="33" borderId="15" xfId="0" applyNumberFormat="1" applyFont="1" applyFill="1" applyBorder="1" applyAlignment="1">
      <alignment horizontal="center" wrapText="1"/>
    </xf>
    <xf numFmtId="0" fontId="5" fillId="33" borderId="15" xfId="0" applyFont="1" applyFill="1" applyBorder="1" applyAlignment="1">
      <alignment horizontal="center" wrapText="1"/>
    </xf>
    <xf numFmtId="177" fontId="5" fillId="33" borderId="15" xfId="0" applyNumberFormat="1" applyFont="1" applyFill="1" applyBorder="1" applyAlignment="1">
      <alignment horizontal="center" wrapText="1"/>
    </xf>
    <xf numFmtId="0" fontId="5" fillId="33" borderId="15" xfId="0" applyFont="1" applyFill="1" applyBorder="1" applyAlignment="1">
      <alignment/>
    </xf>
    <xf numFmtId="1" fontId="5" fillId="33" borderId="15" xfId="0" applyNumberFormat="1" applyFont="1" applyFill="1" applyBorder="1" applyAlignment="1">
      <alignment horizontal="center" wrapText="1"/>
    </xf>
    <xf numFmtId="0" fontId="5" fillId="33" borderId="15" xfId="0" applyFont="1" applyFill="1" applyBorder="1" applyAlignment="1">
      <alignment horizontal="center" vertical="center"/>
    </xf>
    <xf numFmtId="0" fontId="5" fillId="33" borderId="15" xfId="0" applyNumberFormat="1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center" vertical="top" wrapText="1"/>
    </xf>
    <xf numFmtId="179" fontId="5" fillId="0" borderId="15" xfId="0" applyNumberFormat="1" applyFont="1" applyFill="1" applyBorder="1" applyAlignment="1">
      <alignment horizontal="center" vertical="top" wrapText="1"/>
    </xf>
    <xf numFmtId="0" fontId="2" fillId="0" borderId="15" xfId="0" applyFont="1" applyBorder="1" applyAlignment="1">
      <alignment horizontal="center" textRotation="90" wrapText="1"/>
    </xf>
    <xf numFmtId="0" fontId="6" fillId="0" borderId="0" xfId="0" applyFont="1" applyAlignment="1">
      <alignment/>
    </xf>
    <xf numFmtId="0" fontId="1" fillId="0" borderId="0" xfId="0" applyFont="1" applyAlignment="1">
      <alignment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/>
    </xf>
    <xf numFmtId="0" fontId="2" fillId="0" borderId="16" xfId="0" applyFont="1" applyBorder="1" applyAlignment="1">
      <alignment horizontal="center" textRotation="90" wrapText="1"/>
    </xf>
    <xf numFmtId="0" fontId="1" fillId="0" borderId="17" xfId="0" applyFont="1" applyBorder="1" applyAlignment="1">
      <alignment horizontal="center" textRotation="90" wrapText="1"/>
    </xf>
    <xf numFmtId="0" fontId="1" fillId="0" borderId="18" xfId="0" applyFont="1" applyBorder="1" applyAlignment="1">
      <alignment horizontal="center" textRotation="90" wrapText="1"/>
    </xf>
    <xf numFmtId="0" fontId="2" fillId="0" borderId="17" xfId="0" applyFont="1" applyBorder="1" applyAlignment="1">
      <alignment horizontal="center" textRotation="90" wrapText="1"/>
    </xf>
    <xf numFmtId="0" fontId="2" fillId="0" borderId="18" xfId="0" applyFont="1" applyBorder="1" applyAlignment="1">
      <alignment horizontal="center" textRotation="90" wrapText="1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5" fillId="0" borderId="15" xfId="0" applyFont="1" applyBorder="1" applyAlignment="1">
      <alignment horizontal="center" textRotation="90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177" fontId="1" fillId="0" borderId="13" xfId="0" applyNumberFormat="1" applyFont="1" applyBorder="1" applyAlignment="1">
      <alignment horizontal="left" vertical="center" wrapText="1"/>
    </xf>
    <xf numFmtId="0" fontId="5" fillId="0" borderId="22" xfId="0" applyFont="1" applyBorder="1" applyAlignment="1">
      <alignment horizontal="center" textRotation="90" wrapText="1"/>
    </xf>
    <xf numFmtId="0" fontId="5" fillId="0" borderId="23" xfId="0" applyFont="1" applyBorder="1" applyAlignment="1">
      <alignment horizontal="center" textRotation="90" wrapText="1"/>
    </xf>
    <xf numFmtId="0" fontId="5" fillId="0" borderId="24" xfId="0" applyFont="1" applyBorder="1" applyAlignment="1">
      <alignment horizontal="center" textRotation="90" wrapText="1"/>
    </xf>
    <xf numFmtId="0" fontId="5" fillId="0" borderId="16" xfId="0" applyFont="1" applyBorder="1" applyAlignment="1">
      <alignment horizontal="center" textRotation="90" wrapText="1"/>
    </xf>
    <xf numFmtId="0" fontId="2" fillId="0" borderId="16" xfId="0" applyFont="1" applyBorder="1" applyAlignment="1">
      <alignment textRotation="90" wrapText="1"/>
    </xf>
    <xf numFmtId="0" fontId="2" fillId="0" borderId="17" xfId="0" applyFont="1" applyBorder="1" applyAlignment="1">
      <alignment textRotation="90" wrapText="1"/>
    </xf>
    <xf numFmtId="0" fontId="1" fillId="0" borderId="18" xfId="0" applyFont="1" applyBorder="1" applyAlignment="1">
      <alignment wrapText="1"/>
    </xf>
    <xf numFmtId="178" fontId="5" fillId="0" borderId="15" xfId="0" applyNumberFormat="1" applyFont="1" applyFill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51"/>
  <sheetViews>
    <sheetView tabSelected="1" view="pageBreakPreview" zoomScaleSheetLayoutView="100" workbookViewId="0" topLeftCell="A8">
      <selection activeCell="Q42" sqref="Q42:Q43"/>
    </sheetView>
  </sheetViews>
  <sheetFormatPr defaultColWidth="9.00390625" defaultRowHeight="12.75"/>
  <cols>
    <col min="1" max="1" width="4.75390625" style="0" customWidth="1"/>
    <col min="2" max="19" width="7.125" style="0" customWidth="1"/>
    <col min="20" max="20" width="6.00390625" style="0" customWidth="1"/>
    <col min="21" max="21" width="5.375" style="0" customWidth="1"/>
    <col min="22" max="23" width="7.75390625" style="0" customWidth="1"/>
    <col min="24" max="24" width="8.25390625" style="0" customWidth="1"/>
    <col min="25" max="25" width="7.75390625" style="0" customWidth="1"/>
    <col min="28" max="28" width="9.125" style="2" customWidth="1"/>
  </cols>
  <sheetData>
    <row r="1" spans="1:26" ht="12.75">
      <c r="A1" s="14" t="s">
        <v>10</v>
      </c>
      <c r="B1" s="14"/>
      <c r="C1" s="14"/>
      <c r="D1" s="14"/>
      <c r="E1" s="14"/>
      <c r="F1" s="14"/>
      <c r="G1" s="15"/>
      <c r="H1" s="14"/>
      <c r="I1" s="14"/>
      <c r="J1" s="14"/>
      <c r="K1" s="14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</row>
    <row r="2" spans="1:26" ht="12.75">
      <c r="A2" s="14" t="s">
        <v>38</v>
      </c>
      <c r="B2" s="14"/>
      <c r="C2" s="14"/>
      <c r="D2" s="14"/>
      <c r="E2" s="14"/>
      <c r="F2" s="14"/>
      <c r="G2" s="15"/>
      <c r="H2" s="14"/>
      <c r="I2" s="14"/>
      <c r="J2" s="14"/>
      <c r="K2" s="14"/>
      <c r="L2" s="15"/>
      <c r="M2" s="15"/>
      <c r="N2" s="15"/>
      <c r="O2" s="15"/>
      <c r="P2" s="15"/>
      <c r="Q2" s="15"/>
      <c r="R2" s="15"/>
      <c r="S2" s="15"/>
      <c r="T2" s="15"/>
      <c r="U2" s="15"/>
      <c r="V2" s="44"/>
      <c r="W2" s="45"/>
      <c r="X2" s="45"/>
      <c r="Y2" s="15"/>
      <c r="Z2" s="15"/>
    </row>
    <row r="3" spans="1:26" ht="12.75">
      <c r="A3" s="16" t="s">
        <v>33</v>
      </c>
      <c r="B3" s="14"/>
      <c r="C3" s="14"/>
      <c r="D3" s="14"/>
      <c r="E3" s="14"/>
      <c r="F3" s="14"/>
      <c r="G3" s="15"/>
      <c r="H3" s="14"/>
      <c r="I3" s="14"/>
      <c r="J3" s="14"/>
      <c r="K3" s="14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</row>
    <row r="4" spans="1:26" ht="12.75">
      <c r="A4" s="14" t="s">
        <v>1</v>
      </c>
      <c r="B4" s="14"/>
      <c r="C4" s="14"/>
      <c r="D4" s="14"/>
      <c r="E4" s="14"/>
      <c r="F4" s="14"/>
      <c r="G4" s="15"/>
      <c r="H4" s="14"/>
      <c r="I4" s="14"/>
      <c r="J4" s="14"/>
      <c r="K4" s="14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</row>
    <row r="5" spans="1:26" ht="12.75">
      <c r="A5" s="14" t="s">
        <v>39</v>
      </c>
      <c r="B5" s="14"/>
      <c r="C5" s="14"/>
      <c r="D5" s="14"/>
      <c r="E5" s="14"/>
      <c r="F5" s="14"/>
      <c r="G5" s="15"/>
      <c r="H5" s="14"/>
      <c r="I5" s="14"/>
      <c r="J5" s="14"/>
      <c r="K5" s="14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</row>
    <row r="6" spans="1:26" ht="21.75" customHeight="1">
      <c r="A6" s="15"/>
      <c r="B6" s="55" t="s">
        <v>31</v>
      </c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6"/>
    </row>
    <row r="7" spans="1:26" ht="18.75" customHeight="1">
      <c r="A7" s="46" t="s">
        <v>34</v>
      </c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15"/>
      <c r="Z7" s="15"/>
    </row>
    <row r="8" spans="1:26" ht="18" customHeight="1">
      <c r="A8" s="48" t="s">
        <v>48</v>
      </c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15"/>
      <c r="Z8" s="15"/>
    </row>
    <row r="9" spans="1:28" ht="19.5" customHeight="1">
      <c r="A9" s="66" t="s">
        <v>15</v>
      </c>
      <c r="B9" s="58" t="s">
        <v>32</v>
      </c>
      <c r="C9" s="59"/>
      <c r="D9" s="59"/>
      <c r="E9" s="59"/>
      <c r="F9" s="59"/>
      <c r="G9" s="59"/>
      <c r="H9" s="59"/>
      <c r="I9" s="59"/>
      <c r="J9" s="59"/>
      <c r="K9" s="59"/>
      <c r="L9" s="59"/>
      <c r="M9" s="60"/>
      <c r="N9" s="58" t="s">
        <v>40</v>
      </c>
      <c r="O9" s="59"/>
      <c r="P9" s="59"/>
      <c r="Q9" s="59"/>
      <c r="R9" s="59"/>
      <c r="S9" s="60"/>
      <c r="T9" s="62" t="s">
        <v>29</v>
      </c>
      <c r="U9" s="65" t="s">
        <v>30</v>
      </c>
      <c r="V9" s="57" t="s">
        <v>28</v>
      </c>
      <c r="W9" s="57" t="s">
        <v>35</v>
      </c>
      <c r="X9" s="57" t="s">
        <v>36</v>
      </c>
      <c r="Y9" s="15"/>
      <c r="Z9" s="15"/>
      <c r="AA9" s="2"/>
      <c r="AB9"/>
    </row>
    <row r="10" spans="1:28" ht="48.75" customHeight="1">
      <c r="A10" s="67"/>
      <c r="B10" s="43" t="s">
        <v>16</v>
      </c>
      <c r="C10" s="43" t="s">
        <v>17</v>
      </c>
      <c r="D10" s="43" t="s">
        <v>18</v>
      </c>
      <c r="E10" s="43" t="s">
        <v>19</v>
      </c>
      <c r="F10" s="43" t="s">
        <v>20</v>
      </c>
      <c r="G10" s="43" t="s">
        <v>21</v>
      </c>
      <c r="H10" s="43" t="s">
        <v>22</v>
      </c>
      <c r="I10" s="43" t="s">
        <v>23</v>
      </c>
      <c r="J10" s="43" t="s">
        <v>24</v>
      </c>
      <c r="K10" s="43" t="s">
        <v>25</v>
      </c>
      <c r="L10" s="50" t="s">
        <v>26</v>
      </c>
      <c r="M10" s="50" t="s">
        <v>27</v>
      </c>
      <c r="N10" s="50" t="s">
        <v>41</v>
      </c>
      <c r="O10" s="50" t="s">
        <v>42</v>
      </c>
      <c r="P10" s="50" t="s">
        <v>12</v>
      </c>
      <c r="Q10" s="50" t="s">
        <v>11</v>
      </c>
      <c r="R10" s="50" t="s">
        <v>13</v>
      </c>
      <c r="S10" s="50" t="s">
        <v>14</v>
      </c>
      <c r="T10" s="63"/>
      <c r="U10" s="51"/>
      <c r="V10" s="57"/>
      <c r="W10" s="57"/>
      <c r="X10" s="57"/>
      <c r="Y10" s="15"/>
      <c r="Z10" s="15"/>
      <c r="AA10" s="2"/>
      <c r="AB10"/>
    </row>
    <row r="11" spans="1:28" ht="15.75" customHeight="1">
      <c r="A11" s="67"/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51"/>
      <c r="M11" s="51"/>
      <c r="N11" s="51"/>
      <c r="O11" s="53"/>
      <c r="P11" s="53"/>
      <c r="Q11" s="51"/>
      <c r="R11" s="51"/>
      <c r="S11" s="51"/>
      <c r="T11" s="63"/>
      <c r="U11" s="51"/>
      <c r="V11" s="57"/>
      <c r="W11" s="57"/>
      <c r="X11" s="57"/>
      <c r="Y11" s="15"/>
      <c r="Z11" s="15"/>
      <c r="AA11" s="2"/>
      <c r="AB11"/>
    </row>
    <row r="12" spans="1:28" ht="21" customHeight="1">
      <c r="A12" s="68"/>
      <c r="B12" s="43"/>
      <c r="C12" s="43"/>
      <c r="D12" s="43"/>
      <c r="E12" s="43"/>
      <c r="F12" s="43"/>
      <c r="G12" s="43"/>
      <c r="H12" s="43"/>
      <c r="I12" s="43"/>
      <c r="J12" s="43"/>
      <c r="K12" s="43"/>
      <c r="L12" s="52"/>
      <c r="M12" s="52"/>
      <c r="N12" s="52"/>
      <c r="O12" s="54"/>
      <c r="P12" s="54"/>
      <c r="Q12" s="52"/>
      <c r="R12" s="52"/>
      <c r="S12" s="52"/>
      <c r="T12" s="64"/>
      <c r="U12" s="52"/>
      <c r="V12" s="57"/>
      <c r="W12" s="57"/>
      <c r="X12" s="57"/>
      <c r="Y12" s="15"/>
      <c r="Z12" s="15"/>
      <c r="AA12" s="2"/>
      <c r="AB12"/>
    </row>
    <row r="13" spans="1:27" s="3" customFormat="1" ht="12.75">
      <c r="A13" s="28">
        <v>1</v>
      </c>
      <c r="B13" s="22">
        <v>91.2344</v>
      </c>
      <c r="C13" s="22">
        <v>4.4386</v>
      </c>
      <c r="D13" s="22">
        <v>1.8901</v>
      </c>
      <c r="E13" s="22">
        <v>0.1444</v>
      </c>
      <c r="F13" s="22">
        <v>0.2268</v>
      </c>
      <c r="G13" s="22">
        <v>0.0015</v>
      </c>
      <c r="H13" s="22">
        <v>0.046</v>
      </c>
      <c r="I13" s="22">
        <v>0.0357</v>
      </c>
      <c r="J13" s="22">
        <v>0.0739</v>
      </c>
      <c r="K13" s="22">
        <v>0.0074</v>
      </c>
      <c r="L13" s="22">
        <v>1.544</v>
      </c>
      <c r="M13" s="22">
        <v>0.3571</v>
      </c>
      <c r="N13" s="22">
        <v>0.739</v>
      </c>
      <c r="O13" s="22">
        <v>35.4066</v>
      </c>
      <c r="P13" s="26">
        <f>1000*O13/4.1868</f>
        <v>8456.721123531097</v>
      </c>
      <c r="Q13" s="31">
        <v>39.2061</v>
      </c>
      <c r="R13" s="26">
        <f>1000*Q13/4.1868</f>
        <v>9364.216107767268</v>
      </c>
      <c r="S13" s="31">
        <v>50.0522</v>
      </c>
      <c r="T13" s="24">
        <v>-14.3</v>
      </c>
      <c r="U13" s="24">
        <v>-3.5</v>
      </c>
      <c r="V13" s="25"/>
      <c r="W13" s="23"/>
      <c r="X13" s="23"/>
      <c r="Y13" s="17"/>
      <c r="Z13" s="18">
        <f>SUM(B13:M13)</f>
        <v>99.9999</v>
      </c>
      <c r="AA13" s="4" t="str">
        <f>IF(Z13=100,"ОК"," ")</f>
        <v> </v>
      </c>
    </row>
    <row r="14" spans="1:27" s="3" customFormat="1" ht="12.75">
      <c r="A14" s="28">
        <v>2</v>
      </c>
      <c r="B14" s="22">
        <v>91.1291</v>
      </c>
      <c r="C14" s="22">
        <v>4.4686</v>
      </c>
      <c r="D14" s="22">
        <v>1.9009</v>
      </c>
      <c r="E14" s="22">
        <v>0.143</v>
      </c>
      <c r="F14" s="22">
        <v>0.2281</v>
      </c>
      <c r="G14" s="22">
        <v>0.0039</v>
      </c>
      <c r="H14" s="22">
        <v>0.0475</v>
      </c>
      <c r="I14" s="22">
        <v>0.0372</v>
      </c>
      <c r="J14" s="22">
        <v>0.0855</v>
      </c>
      <c r="K14" s="22">
        <v>0.0086</v>
      </c>
      <c r="L14" s="22">
        <v>1.593</v>
      </c>
      <c r="M14" s="22">
        <v>0.3547</v>
      </c>
      <c r="N14" s="22">
        <v>0.74</v>
      </c>
      <c r="O14" s="22">
        <v>35.4243</v>
      </c>
      <c r="P14" s="26">
        <f>1000*O14/4.1868</f>
        <v>8460.948695901405</v>
      </c>
      <c r="Q14" s="31">
        <v>39.2245</v>
      </c>
      <c r="R14" s="26">
        <f>1000*Q14/4.1868</f>
        <v>9368.610872265215</v>
      </c>
      <c r="S14" s="31">
        <v>50.0423</v>
      </c>
      <c r="T14" s="24">
        <v>-13</v>
      </c>
      <c r="U14" s="24">
        <v>-3</v>
      </c>
      <c r="V14" s="30" t="s">
        <v>37</v>
      </c>
      <c r="W14" s="23"/>
      <c r="X14" s="23"/>
      <c r="Y14" s="17"/>
      <c r="Z14" s="18">
        <f aca="true" t="shared" si="0" ref="Z14:Z43">SUM(B14:M14)</f>
        <v>100.00009999999997</v>
      </c>
      <c r="AA14" s="4" t="str">
        <f>IF(Z14=100,"ОК"," ")</f>
        <v> </v>
      </c>
    </row>
    <row r="15" spans="1:27" s="3" customFormat="1" ht="12.75">
      <c r="A15" s="28">
        <v>3</v>
      </c>
      <c r="B15" s="22">
        <v>91.1373</v>
      </c>
      <c r="C15" s="22">
        <v>4.4491</v>
      </c>
      <c r="D15" s="22">
        <v>1.8981</v>
      </c>
      <c r="E15" s="22">
        <v>0.1456</v>
      </c>
      <c r="F15" s="22">
        <v>0.2292</v>
      </c>
      <c r="G15" s="22">
        <v>0.0048</v>
      </c>
      <c r="H15" s="22">
        <v>0.0473</v>
      </c>
      <c r="I15" s="22">
        <v>0.0375</v>
      </c>
      <c r="J15" s="22">
        <v>0.1198</v>
      </c>
      <c r="K15" s="22">
        <v>0.0084</v>
      </c>
      <c r="L15" s="22">
        <v>1.5701</v>
      </c>
      <c r="M15" s="22">
        <v>0.3529</v>
      </c>
      <c r="N15" s="22">
        <v>0.7408</v>
      </c>
      <c r="O15" s="22">
        <v>35.4746</v>
      </c>
      <c r="P15" s="26">
        <f>1000*O15/4.1868</f>
        <v>8472.96264450177</v>
      </c>
      <c r="Q15" s="31">
        <v>39.2787</v>
      </c>
      <c r="R15" s="26">
        <f>1000*Q15/4.1868</f>
        <v>9381.556319862424</v>
      </c>
      <c r="S15" s="31">
        <v>50.0838</v>
      </c>
      <c r="T15" s="24">
        <v>-14</v>
      </c>
      <c r="U15" s="24">
        <v>-3.6</v>
      </c>
      <c r="V15" s="25"/>
      <c r="W15" s="23">
        <v>0.003</v>
      </c>
      <c r="X15" s="23">
        <v>0.0007</v>
      </c>
      <c r="Y15" s="17"/>
      <c r="Z15" s="18">
        <f t="shared" si="0"/>
        <v>100.0001</v>
      </c>
      <c r="AA15" s="4" t="str">
        <f>IF(Z15=100,"ОК"," ")</f>
        <v> </v>
      </c>
    </row>
    <row r="16" spans="1:27" s="3" customFormat="1" ht="12.75">
      <c r="A16" s="28">
        <v>4</v>
      </c>
      <c r="B16" s="22">
        <v>91.1784</v>
      </c>
      <c r="C16" s="22">
        <v>4.4428</v>
      </c>
      <c r="D16" s="22">
        <v>1.8928</v>
      </c>
      <c r="E16" s="22">
        <v>0.1431</v>
      </c>
      <c r="F16" s="22">
        <v>0.2272</v>
      </c>
      <c r="G16" s="22">
        <v>0.0037</v>
      </c>
      <c r="H16" s="22">
        <v>0.0473</v>
      </c>
      <c r="I16" s="22">
        <v>0.0369</v>
      </c>
      <c r="J16" s="22">
        <v>0.099</v>
      </c>
      <c r="K16" s="22">
        <v>0.0086</v>
      </c>
      <c r="L16" s="22">
        <v>1.569</v>
      </c>
      <c r="M16" s="22">
        <v>0.3513</v>
      </c>
      <c r="N16" s="22">
        <v>0.74</v>
      </c>
      <c r="O16" s="22">
        <v>35.4389</v>
      </c>
      <c r="P16" s="26">
        <f>1000*O16/4.1868</f>
        <v>8464.435845992164</v>
      </c>
      <c r="Q16" s="31">
        <v>39.2405</v>
      </c>
      <c r="R16" s="26">
        <f>1000*Q16/4.1868</f>
        <v>9372.432406611255</v>
      </c>
      <c r="S16" s="31">
        <v>50.0639</v>
      </c>
      <c r="T16" s="24">
        <v>-13.6</v>
      </c>
      <c r="U16" s="24">
        <v>-3.7</v>
      </c>
      <c r="V16" s="25"/>
      <c r="W16" s="23"/>
      <c r="X16" s="23"/>
      <c r="Y16" s="17"/>
      <c r="Z16" s="18">
        <f t="shared" si="0"/>
        <v>100.0001</v>
      </c>
      <c r="AA16" s="4" t="str">
        <f>IF(Z16=100,"ОК"," ")</f>
        <v> </v>
      </c>
    </row>
    <row r="17" spans="1:27" s="3" customFormat="1" ht="12.75">
      <c r="A17" s="32">
        <v>5</v>
      </c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4"/>
      <c r="R17" s="35"/>
      <c r="S17" s="34"/>
      <c r="T17" s="36"/>
      <c r="U17" s="36"/>
      <c r="V17" s="37"/>
      <c r="W17" s="35"/>
      <c r="X17" s="35"/>
      <c r="Y17" s="17"/>
      <c r="Z17" s="18">
        <f t="shared" si="0"/>
        <v>0</v>
      </c>
      <c r="AA17" s="4" t="str">
        <f>IF(Z17=100,"ОК"," ")</f>
        <v> </v>
      </c>
    </row>
    <row r="18" spans="1:27" s="3" customFormat="1" ht="12.75">
      <c r="A18" s="32">
        <v>6</v>
      </c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4"/>
      <c r="R18" s="35"/>
      <c r="S18" s="34"/>
      <c r="T18" s="36"/>
      <c r="U18" s="36"/>
      <c r="V18" s="37"/>
      <c r="W18" s="35"/>
      <c r="X18" s="35"/>
      <c r="Y18" s="17"/>
      <c r="Z18" s="18">
        <f t="shared" si="0"/>
        <v>0</v>
      </c>
      <c r="AA18" s="4"/>
    </row>
    <row r="19" spans="1:27" s="3" customFormat="1" ht="12.75">
      <c r="A19" s="32">
        <v>7</v>
      </c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4"/>
      <c r="R19" s="35"/>
      <c r="S19" s="34"/>
      <c r="T19" s="36"/>
      <c r="U19" s="36"/>
      <c r="V19" s="37"/>
      <c r="W19" s="35"/>
      <c r="X19" s="35"/>
      <c r="Y19" s="17"/>
      <c r="Z19" s="18">
        <f t="shared" si="0"/>
        <v>0</v>
      </c>
      <c r="AA19" s="4"/>
    </row>
    <row r="20" spans="1:27" s="3" customFormat="1" ht="12.75">
      <c r="A20" s="32">
        <v>8</v>
      </c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4"/>
      <c r="P20" s="38"/>
      <c r="Q20" s="34"/>
      <c r="R20" s="38"/>
      <c r="S20" s="34"/>
      <c r="T20" s="36"/>
      <c r="U20" s="36"/>
      <c r="V20" s="39"/>
      <c r="W20" s="35"/>
      <c r="X20" s="35"/>
      <c r="Y20" s="17"/>
      <c r="Z20" s="18">
        <f t="shared" si="0"/>
        <v>0</v>
      </c>
      <c r="AA20" s="4"/>
    </row>
    <row r="21" spans="1:27" s="3" customFormat="1" ht="12.75">
      <c r="A21" s="28">
        <v>9</v>
      </c>
      <c r="B21" s="22">
        <v>90.8966</v>
      </c>
      <c r="C21" s="22">
        <v>4.573</v>
      </c>
      <c r="D21" s="22">
        <v>1.9454</v>
      </c>
      <c r="E21" s="22">
        <v>0.1481</v>
      </c>
      <c r="F21" s="22">
        <v>0.2329</v>
      </c>
      <c r="G21" s="22">
        <v>0.0015</v>
      </c>
      <c r="H21" s="22">
        <v>0.0479</v>
      </c>
      <c r="I21" s="22">
        <v>0.0374</v>
      </c>
      <c r="J21" s="22">
        <v>0.116</v>
      </c>
      <c r="K21" s="22">
        <v>0.0083</v>
      </c>
      <c r="L21" s="22">
        <v>1.6316</v>
      </c>
      <c r="M21" s="22">
        <v>0.3613</v>
      </c>
      <c r="N21" s="22">
        <v>0.7424</v>
      </c>
      <c r="O21" s="31">
        <v>35.5052</v>
      </c>
      <c r="P21" s="26">
        <f>1000*O21/4.1868</f>
        <v>8480.27132893857</v>
      </c>
      <c r="Q21" s="31">
        <v>39.3106</v>
      </c>
      <c r="R21" s="26">
        <f>1000*Q21/4.1868</f>
        <v>9389.175503964841</v>
      </c>
      <c r="S21" s="31">
        <v>50.0699</v>
      </c>
      <c r="T21" s="24">
        <v>-13.4</v>
      </c>
      <c r="U21" s="24">
        <v>-2.7</v>
      </c>
      <c r="V21" s="25"/>
      <c r="W21" s="23"/>
      <c r="X21" s="23"/>
      <c r="Y21" s="17"/>
      <c r="Z21" s="18">
        <f t="shared" si="0"/>
        <v>100.00000000000003</v>
      </c>
      <c r="AA21" s="4"/>
    </row>
    <row r="22" spans="1:27" s="3" customFormat="1" ht="12.75">
      <c r="A22" s="28">
        <v>10</v>
      </c>
      <c r="B22" s="22">
        <v>91.1368</v>
      </c>
      <c r="C22" s="22">
        <v>4.4765</v>
      </c>
      <c r="D22" s="22">
        <v>1.8869</v>
      </c>
      <c r="E22" s="22">
        <v>0.1416</v>
      </c>
      <c r="F22" s="22">
        <v>0.2245</v>
      </c>
      <c r="G22" s="22">
        <v>0.0026</v>
      </c>
      <c r="H22" s="22">
        <v>0.0452</v>
      </c>
      <c r="I22" s="22">
        <v>0.0354</v>
      </c>
      <c r="J22" s="22">
        <v>0.0847</v>
      </c>
      <c r="K22" s="22">
        <v>0.0094</v>
      </c>
      <c r="L22" s="22">
        <v>1.5982</v>
      </c>
      <c r="M22" s="22">
        <v>0.3581</v>
      </c>
      <c r="N22" s="22">
        <v>0.7397</v>
      </c>
      <c r="O22" s="31">
        <v>35.4057</v>
      </c>
      <c r="P22" s="26">
        <f>1000*O22/4.1868</f>
        <v>8456.506162224134</v>
      </c>
      <c r="Q22" s="31">
        <v>39.2045</v>
      </c>
      <c r="R22" s="26">
        <f>1000*Q22/4.1868</f>
        <v>9363.833954332666</v>
      </c>
      <c r="S22" s="31">
        <v>50.0262</v>
      </c>
      <c r="T22" s="24">
        <v>-13.6</v>
      </c>
      <c r="U22" s="24">
        <v>-3.4</v>
      </c>
      <c r="V22" s="25"/>
      <c r="W22" s="23">
        <v>0.003</v>
      </c>
      <c r="X22" s="23">
        <v>0.0007</v>
      </c>
      <c r="Y22" s="17"/>
      <c r="Z22" s="18">
        <f t="shared" si="0"/>
        <v>99.99989999999998</v>
      </c>
      <c r="AA22" s="4"/>
    </row>
    <row r="23" spans="1:27" s="3" customFormat="1" ht="12.75">
      <c r="A23" s="28">
        <v>11</v>
      </c>
      <c r="B23" s="22">
        <v>90.9207</v>
      </c>
      <c r="C23" s="22">
        <v>4.5593</v>
      </c>
      <c r="D23" s="22">
        <v>1.9338</v>
      </c>
      <c r="E23" s="22">
        <v>0.1446</v>
      </c>
      <c r="F23" s="22">
        <v>0.2298</v>
      </c>
      <c r="G23" s="22">
        <v>0.0073</v>
      </c>
      <c r="H23" s="22">
        <v>0.0473</v>
      </c>
      <c r="I23" s="22">
        <v>0.0369</v>
      </c>
      <c r="J23" s="22">
        <v>0.1106</v>
      </c>
      <c r="K23" s="22">
        <v>0.0076</v>
      </c>
      <c r="L23" s="22">
        <v>1.641</v>
      </c>
      <c r="M23" s="22">
        <v>0.3611</v>
      </c>
      <c r="N23" s="22">
        <v>0.7421</v>
      </c>
      <c r="O23" s="31">
        <v>35.4855</v>
      </c>
      <c r="P23" s="26">
        <f>1000*O23/4.1868</f>
        <v>8475.566064775008</v>
      </c>
      <c r="Q23" s="31">
        <v>39.2894</v>
      </c>
      <c r="R23" s="26">
        <f>1000*Q23/4.1868</f>
        <v>9384.111970956339</v>
      </c>
      <c r="S23" s="31">
        <v>50.0543</v>
      </c>
      <c r="T23" s="24">
        <v>-13.7</v>
      </c>
      <c r="U23" s="24">
        <v>-2.8</v>
      </c>
      <c r="V23" s="25"/>
      <c r="W23" s="23"/>
      <c r="X23" s="23"/>
      <c r="Y23" s="17"/>
      <c r="Z23" s="18">
        <f t="shared" si="0"/>
        <v>100</v>
      </c>
      <c r="AA23" s="4"/>
    </row>
    <row r="24" spans="1:27" s="3" customFormat="1" ht="12.75">
      <c r="A24" s="28">
        <v>12</v>
      </c>
      <c r="B24" s="22">
        <v>91.2504</v>
      </c>
      <c r="C24" s="22">
        <v>4.2824</v>
      </c>
      <c r="D24" s="22">
        <v>1.9134</v>
      </c>
      <c r="E24" s="22">
        <v>0.1402</v>
      </c>
      <c r="F24" s="22">
        <v>0.2257</v>
      </c>
      <c r="G24" s="22">
        <v>0.0041</v>
      </c>
      <c r="H24" s="22">
        <v>0.0476</v>
      </c>
      <c r="I24" s="22">
        <v>0.0368</v>
      </c>
      <c r="J24" s="22">
        <v>0.0951</v>
      </c>
      <c r="K24" s="22">
        <v>0.0071</v>
      </c>
      <c r="L24" s="22">
        <v>1.6374</v>
      </c>
      <c r="M24" s="22">
        <v>0.3599</v>
      </c>
      <c r="N24" s="22">
        <v>0.7395</v>
      </c>
      <c r="O24" s="31">
        <v>35.3743</v>
      </c>
      <c r="P24" s="26">
        <f>1000*O24/4.1868</f>
        <v>8449.006401070028</v>
      </c>
      <c r="Q24" s="31">
        <v>39.1703</v>
      </c>
      <c r="R24" s="26">
        <f>1000*Q24/4.1868</f>
        <v>9355.665424668003</v>
      </c>
      <c r="S24" s="31">
        <v>49.9895</v>
      </c>
      <c r="T24" s="24">
        <v>-13.4</v>
      </c>
      <c r="U24" s="24">
        <v>-2.5</v>
      </c>
      <c r="V24" s="25"/>
      <c r="W24" s="23"/>
      <c r="X24" s="23"/>
      <c r="Y24" s="17"/>
      <c r="Z24" s="18">
        <f t="shared" si="0"/>
        <v>100.00009999999997</v>
      </c>
      <c r="AA24" s="4"/>
    </row>
    <row r="25" spans="1:27" s="3" customFormat="1" ht="12.75">
      <c r="A25" s="32">
        <v>13</v>
      </c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4"/>
      <c r="P25" s="33"/>
      <c r="Q25" s="34"/>
      <c r="R25" s="35"/>
      <c r="S25" s="34"/>
      <c r="T25" s="36"/>
      <c r="U25" s="36"/>
      <c r="V25" s="37"/>
      <c r="W25" s="35"/>
      <c r="X25" s="35"/>
      <c r="Y25" s="17"/>
      <c r="Z25" s="18">
        <f t="shared" si="0"/>
        <v>0</v>
      </c>
      <c r="AA25" s="4"/>
    </row>
    <row r="26" spans="1:27" s="3" customFormat="1" ht="12.75">
      <c r="A26" s="28">
        <v>14</v>
      </c>
      <c r="B26" s="22">
        <v>91.1382</v>
      </c>
      <c r="C26" s="22">
        <v>4.4855</v>
      </c>
      <c r="D26" s="22">
        <v>1.8745</v>
      </c>
      <c r="E26" s="22">
        <v>0.1385</v>
      </c>
      <c r="F26" s="22">
        <v>0.2189</v>
      </c>
      <c r="G26" s="22">
        <v>0.0043</v>
      </c>
      <c r="H26" s="22">
        <v>0.0453</v>
      </c>
      <c r="I26" s="22">
        <v>0.0352</v>
      </c>
      <c r="J26" s="22">
        <v>0.078</v>
      </c>
      <c r="K26" s="22">
        <v>0.0089</v>
      </c>
      <c r="L26" s="22">
        <v>1.6135</v>
      </c>
      <c r="M26" s="22">
        <v>0.3592</v>
      </c>
      <c r="N26" s="22">
        <v>0.7394</v>
      </c>
      <c r="O26" s="31">
        <v>35.3825</v>
      </c>
      <c r="P26" s="26">
        <f>1000*O26/4.1868</f>
        <v>8450.964937422375</v>
      </c>
      <c r="Q26" s="31">
        <v>39.1794</v>
      </c>
      <c r="R26" s="26">
        <f>1000*Q26/4.1868</f>
        <v>9357.838922327315</v>
      </c>
      <c r="S26" s="31">
        <v>50.0051</v>
      </c>
      <c r="T26" s="24">
        <v>-16</v>
      </c>
      <c r="U26" s="24">
        <v>-5.5</v>
      </c>
      <c r="V26" s="25"/>
      <c r="W26" s="23"/>
      <c r="X26" s="23"/>
      <c r="Y26" s="17"/>
      <c r="Z26" s="18">
        <f t="shared" si="0"/>
        <v>100</v>
      </c>
      <c r="AA26" s="4"/>
    </row>
    <row r="27" spans="1:27" s="3" customFormat="1" ht="12.75">
      <c r="A27" s="28">
        <v>15</v>
      </c>
      <c r="B27" s="22">
        <v>91.0479</v>
      </c>
      <c r="C27" s="22">
        <v>4.5327</v>
      </c>
      <c r="D27" s="22">
        <v>1.9185</v>
      </c>
      <c r="E27" s="22">
        <v>0.1446</v>
      </c>
      <c r="F27" s="22">
        <v>0.2268</v>
      </c>
      <c r="G27" s="22">
        <v>0.0023</v>
      </c>
      <c r="H27" s="22">
        <v>0.0465</v>
      </c>
      <c r="I27" s="22">
        <v>0.0365</v>
      </c>
      <c r="J27" s="22">
        <v>0.1321</v>
      </c>
      <c r="K27" s="22">
        <v>0.0077</v>
      </c>
      <c r="L27" s="22">
        <v>1.5392</v>
      </c>
      <c r="M27" s="22">
        <v>0.3652</v>
      </c>
      <c r="N27" s="22">
        <v>0.7417</v>
      </c>
      <c r="O27" s="31">
        <v>35.5224</v>
      </c>
      <c r="P27" s="26">
        <f>1000*O27/4.1868</f>
        <v>8484.37947836056</v>
      </c>
      <c r="Q27" s="31">
        <v>39.3302</v>
      </c>
      <c r="R27" s="26">
        <f>1000*Q27/4.1868</f>
        <v>9393.85688353874</v>
      </c>
      <c r="S27" s="31">
        <v>50.1184</v>
      </c>
      <c r="T27" s="24">
        <v>-14.7</v>
      </c>
      <c r="U27" s="24">
        <v>-5.6</v>
      </c>
      <c r="V27" s="25"/>
      <c r="W27" s="23"/>
      <c r="X27" s="22"/>
      <c r="Y27" s="17"/>
      <c r="Z27" s="18">
        <f>SUM(B27:M27)</f>
        <v>99.99999999999999</v>
      </c>
      <c r="AA27" s="4" t="str">
        <f>IF(Z27=100,"ОК"," ")</f>
        <v>ОК</v>
      </c>
    </row>
    <row r="28" spans="1:27" s="3" customFormat="1" ht="12.75">
      <c r="A28" s="29">
        <v>16</v>
      </c>
      <c r="B28" s="22">
        <v>90.9353</v>
      </c>
      <c r="C28" s="22">
        <v>4.5768</v>
      </c>
      <c r="D28" s="22">
        <v>1.9337</v>
      </c>
      <c r="E28" s="22">
        <v>0.1458</v>
      </c>
      <c r="F28" s="22">
        <v>0.231</v>
      </c>
      <c r="G28" s="22">
        <v>0.0066</v>
      </c>
      <c r="H28" s="22">
        <v>0.048</v>
      </c>
      <c r="I28" s="22">
        <v>0.0376</v>
      </c>
      <c r="J28" s="22">
        <v>0.1568</v>
      </c>
      <c r="K28" s="22">
        <v>0.0064</v>
      </c>
      <c r="L28" s="22">
        <v>1.5523</v>
      </c>
      <c r="M28" s="22">
        <v>0.3697</v>
      </c>
      <c r="N28" s="22">
        <v>0.7433</v>
      </c>
      <c r="O28" s="31">
        <v>35.5796</v>
      </c>
      <c r="P28" s="26">
        <f>1000*O28/4.1868</f>
        <v>8498.041463647654</v>
      </c>
      <c r="Q28" s="31">
        <v>39.3913</v>
      </c>
      <c r="R28" s="26">
        <f>1000*Q28/4.1868</f>
        <v>9408.450367822681</v>
      </c>
      <c r="S28" s="31">
        <v>50.1447</v>
      </c>
      <c r="T28" s="24">
        <v>-13.3</v>
      </c>
      <c r="U28" s="24">
        <v>-4.9</v>
      </c>
      <c r="V28" s="27"/>
      <c r="W28" s="23"/>
      <c r="X28" s="22"/>
      <c r="Y28" s="17"/>
      <c r="Z28" s="18">
        <f>SUM(B28:M28)</f>
        <v>100</v>
      </c>
      <c r="AA28" s="4" t="str">
        <f>IF(Z28=100,"ОК"," ")</f>
        <v>ОК</v>
      </c>
    </row>
    <row r="29" spans="1:27" s="3" customFormat="1" ht="12.75">
      <c r="A29" s="29">
        <v>17</v>
      </c>
      <c r="B29" s="22">
        <v>91.1095</v>
      </c>
      <c r="C29" s="22">
        <v>4.4995</v>
      </c>
      <c r="D29" s="22">
        <v>1.8967</v>
      </c>
      <c r="E29" s="22">
        <v>0.1452</v>
      </c>
      <c r="F29" s="22">
        <v>0.2267</v>
      </c>
      <c r="G29" s="22">
        <v>0.0027</v>
      </c>
      <c r="H29" s="22">
        <v>0.0466</v>
      </c>
      <c r="I29" s="22">
        <v>0.0356</v>
      </c>
      <c r="J29" s="22">
        <v>0.1512</v>
      </c>
      <c r="K29" s="22">
        <v>0.0062</v>
      </c>
      <c r="L29" s="22">
        <v>1.5187</v>
      </c>
      <c r="M29" s="22">
        <v>0.3615</v>
      </c>
      <c r="N29" s="22">
        <v>0.7417</v>
      </c>
      <c r="O29" s="31">
        <v>35.5336</v>
      </c>
      <c r="P29" s="26">
        <f>1000*O29/4.1868</f>
        <v>8487.05455240279</v>
      </c>
      <c r="Q29" s="31">
        <v>39.3447</v>
      </c>
      <c r="R29" s="26">
        <f>1000*Q29/4.1868</f>
        <v>9397.32014903984</v>
      </c>
      <c r="S29" s="31">
        <v>50.1385</v>
      </c>
      <c r="T29" s="24">
        <v>-13.4</v>
      </c>
      <c r="U29" s="24">
        <v>-4.6</v>
      </c>
      <c r="V29" s="27"/>
      <c r="W29" s="23"/>
      <c r="X29" s="22"/>
      <c r="Y29" s="17"/>
      <c r="Z29" s="18">
        <f t="shared" si="0"/>
        <v>100.0001</v>
      </c>
      <c r="AA29" s="4" t="str">
        <f>IF(Z29=100,"ОК"," ")</f>
        <v> </v>
      </c>
    </row>
    <row r="30" spans="1:27" s="3" customFormat="1" ht="12.75">
      <c r="A30" s="29">
        <v>18</v>
      </c>
      <c r="B30" s="22">
        <v>91.2335</v>
      </c>
      <c r="C30" s="22">
        <v>4.4403</v>
      </c>
      <c r="D30" s="22">
        <v>1.8812</v>
      </c>
      <c r="E30" s="22">
        <v>0.1433</v>
      </c>
      <c r="F30" s="22">
        <v>0.2241</v>
      </c>
      <c r="G30" s="22">
        <v>0.0016</v>
      </c>
      <c r="H30" s="22">
        <v>0.0456</v>
      </c>
      <c r="I30" s="22">
        <v>0.0354</v>
      </c>
      <c r="J30" s="22">
        <v>0.1263</v>
      </c>
      <c r="K30" s="22">
        <v>0.0079</v>
      </c>
      <c r="L30" s="22">
        <v>1.5045</v>
      </c>
      <c r="M30" s="22">
        <v>0.3564</v>
      </c>
      <c r="N30" s="22">
        <v>0.7402</v>
      </c>
      <c r="O30" s="31">
        <v>35.4799</v>
      </c>
      <c r="P30" s="26">
        <f>1000*O30/4.1868</f>
        <v>8474.228527753894</v>
      </c>
      <c r="Q30" s="31">
        <v>39.2852</v>
      </c>
      <c r="R30" s="26">
        <f>1000*Q30/4.1868</f>
        <v>9383.108818190505</v>
      </c>
      <c r="S30" s="31">
        <v>50.1139</v>
      </c>
      <c r="T30" s="24">
        <v>-11.8</v>
      </c>
      <c r="U30" s="24">
        <v>-2.8</v>
      </c>
      <c r="V30" s="27"/>
      <c r="W30" s="23">
        <v>0.004</v>
      </c>
      <c r="X30" s="69">
        <v>0.001</v>
      </c>
      <c r="Y30" s="17"/>
      <c r="Z30" s="18">
        <f t="shared" si="0"/>
        <v>100.00009999999999</v>
      </c>
      <c r="AA30" s="4"/>
    </row>
    <row r="31" spans="1:27" s="3" customFormat="1" ht="12.75">
      <c r="A31" s="40">
        <v>19</v>
      </c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4"/>
      <c r="P31" s="38"/>
      <c r="Q31" s="34"/>
      <c r="R31" s="38"/>
      <c r="S31" s="34"/>
      <c r="T31" s="36"/>
      <c r="U31" s="36"/>
      <c r="V31" s="41"/>
      <c r="W31" s="35"/>
      <c r="X31" s="33"/>
      <c r="Y31" s="17"/>
      <c r="Z31" s="18">
        <f t="shared" si="0"/>
        <v>0</v>
      </c>
      <c r="AA31" s="4"/>
    </row>
    <row r="32" spans="1:27" s="3" customFormat="1" ht="12.75">
      <c r="A32" s="40">
        <v>20</v>
      </c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4"/>
      <c r="P32" s="33"/>
      <c r="Q32" s="34"/>
      <c r="R32" s="35"/>
      <c r="S32" s="34"/>
      <c r="T32" s="36"/>
      <c r="U32" s="36"/>
      <c r="V32" s="37"/>
      <c r="W32" s="35"/>
      <c r="X32" s="33"/>
      <c r="Y32" s="17"/>
      <c r="Z32" s="18">
        <f t="shared" si="0"/>
        <v>0</v>
      </c>
      <c r="AA32" s="4"/>
    </row>
    <row r="33" spans="1:27" s="3" customFormat="1" ht="12.75">
      <c r="A33" s="29">
        <v>21</v>
      </c>
      <c r="B33" s="22">
        <v>92.4382</v>
      </c>
      <c r="C33" s="22">
        <v>4.0152</v>
      </c>
      <c r="D33" s="22">
        <v>1.0987</v>
      </c>
      <c r="E33" s="22">
        <v>0.1345</v>
      </c>
      <c r="F33" s="22">
        <v>0.188</v>
      </c>
      <c r="G33" s="22">
        <v>0.009</v>
      </c>
      <c r="H33" s="22">
        <v>0.0457</v>
      </c>
      <c r="I33" s="22">
        <v>0.0354</v>
      </c>
      <c r="J33" s="22">
        <v>0.0847</v>
      </c>
      <c r="K33" s="22">
        <v>0.0083</v>
      </c>
      <c r="L33" s="22">
        <v>1.5829</v>
      </c>
      <c r="M33" s="22">
        <v>0.3594</v>
      </c>
      <c r="N33" s="22">
        <v>0.7271</v>
      </c>
      <c r="O33" s="31">
        <v>34.8532</v>
      </c>
      <c r="P33" s="26">
        <f>1000*O33/4.1868</f>
        <v>8324.543804337443</v>
      </c>
      <c r="Q33" s="31">
        <v>38.6127</v>
      </c>
      <c r="R33" s="26">
        <f>1000*Q33/4.1868</f>
        <v>9222.484952708512</v>
      </c>
      <c r="S33" s="31">
        <v>49.6978</v>
      </c>
      <c r="T33" s="24">
        <v>-13.4</v>
      </c>
      <c r="U33" s="24">
        <v>-5.6</v>
      </c>
      <c r="V33" s="30" t="s">
        <v>37</v>
      </c>
      <c r="W33" s="23"/>
      <c r="X33" s="22"/>
      <c r="Y33" s="17"/>
      <c r="Z33" s="18">
        <f t="shared" si="0"/>
        <v>99.99999999999997</v>
      </c>
      <c r="AA33" s="4"/>
    </row>
    <row r="34" spans="1:27" s="3" customFormat="1" ht="12.75">
      <c r="A34" s="29">
        <v>22</v>
      </c>
      <c r="B34" s="22">
        <v>92.4127</v>
      </c>
      <c r="C34" s="22">
        <v>4.0009</v>
      </c>
      <c r="D34" s="22">
        <v>1.0901</v>
      </c>
      <c r="E34" s="22">
        <v>0.1303</v>
      </c>
      <c r="F34" s="22">
        <v>0.1842</v>
      </c>
      <c r="G34" s="22">
        <v>0.0014</v>
      </c>
      <c r="H34" s="22">
        <v>0.0457</v>
      </c>
      <c r="I34" s="22">
        <v>0.0359</v>
      </c>
      <c r="J34" s="22">
        <v>0.1226</v>
      </c>
      <c r="K34" s="22">
        <v>0.0086</v>
      </c>
      <c r="L34" s="22">
        <v>1.6066</v>
      </c>
      <c r="M34" s="22">
        <v>0.3609</v>
      </c>
      <c r="N34" s="22">
        <v>0.7278</v>
      </c>
      <c r="O34" s="31">
        <v>34.8721</v>
      </c>
      <c r="P34" s="26">
        <f>1000*O34/4.1868</f>
        <v>8329.057991783702</v>
      </c>
      <c r="Q34" s="31">
        <v>38.6326</v>
      </c>
      <c r="R34" s="26">
        <f>1000*Q34/4.1868</f>
        <v>9227.2379860514</v>
      </c>
      <c r="S34" s="31">
        <v>49.6975</v>
      </c>
      <c r="T34" s="24">
        <v>-13</v>
      </c>
      <c r="U34" s="24">
        <v>-4.5</v>
      </c>
      <c r="V34" s="25"/>
      <c r="W34" s="23"/>
      <c r="X34" s="22"/>
      <c r="Y34" s="17"/>
      <c r="Z34" s="18">
        <f t="shared" si="0"/>
        <v>99.99990000000003</v>
      </c>
      <c r="AA34" s="4"/>
    </row>
    <row r="35" spans="1:27" s="3" customFormat="1" ht="12.75">
      <c r="A35" s="29">
        <v>23</v>
      </c>
      <c r="B35" s="22">
        <v>92.5995</v>
      </c>
      <c r="C35" s="22">
        <v>3.9267</v>
      </c>
      <c r="D35" s="22">
        <v>1.0643</v>
      </c>
      <c r="E35" s="22">
        <v>0.116</v>
      </c>
      <c r="F35" s="22">
        <v>0.1697</v>
      </c>
      <c r="G35" s="22">
        <v>0.0002</v>
      </c>
      <c r="H35" s="22">
        <v>0.0424</v>
      </c>
      <c r="I35" s="22">
        <v>0.0332</v>
      </c>
      <c r="J35" s="22">
        <v>0.1138</v>
      </c>
      <c r="K35" s="22">
        <v>0.0089</v>
      </c>
      <c r="L35" s="22">
        <v>1.5682</v>
      </c>
      <c r="M35" s="22">
        <v>0.3571</v>
      </c>
      <c r="N35" s="22">
        <v>0.7259</v>
      </c>
      <c r="O35" s="31">
        <v>34.8121</v>
      </c>
      <c r="P35" s="26">
        <f>1000*O35/4.1868</f>
        <v>8314.727237986051</v>
      </c>
      <c r="Q35" s="31">
        <v>38.5689</v>
      </c>
      <c r="R35" s="26">
        <f>1000*Q35/4.1868</f>
        <v>9212.023502436228</v>
      </c>
      <c r="S35" s="31">
        <v>49.6806</v>
      </c>
      <c r="T35" s="24">
        <v>-12.2</v>
      </c>
      <c r="U35" s="24">
        <v>-2</v>
      </c>
      <c r="V35" s="30"/>
      <c r="W35" s="23"/>
      <c r="X35" s="22"/>
      <c r="Y35" s="17"/>
      <c r="Z35" s="18">
        <f t="shared" si="0"/>
        <v>100.00000000000001</v>
      </c>
      <c r="AA35" s="4"/>
    </row>
    <row r="36" spans="1:27" s="3" customFormat="1" ht="12.75">
      <c r="A36" s="29">
        <v>24</v>
      </c>
      <c r="B36" s="22">
        <v>92.477</v>
      </c>
      <c r="C36" s="22">
        <v>3.9556</v>
      </c>
      <c r="D36" s="22">
        <v>1.0787</v>
      </c>
      <c r="E36" s="22">
        <v>0.129</v>
      </c>
      <c r="F36" s="22">
        <v>0.1825</v>
      </c>
      <c r="G36" s="22">
        <v>0.0012</v>
      </c>
      <c r="H36" s="22">
        <v>0.0449</v>
      </c>
      <c r="I36" s="22">
        <v>0.0352</v>
      </c>
      <c r="J36" s="22">
        <v>0.135</v>
      </c>
      <c r="K36" s="22">
        <v>0.0095</v>
      </c>
      <c r="L36" s="22">
        <v>1.5935</v>
      </c>
      <c r="M36" s="22">
        <v>0.358</v>
      </c>
      <c r="N36" s="22">
        <v>0.7276</v>
      </c>
      <c r="O36" s="31">
        <v>34.8711</v>
      </c>
      <c r="P36" s="26">
        <f>1000*O36/4.1868</f>
        <v>8328.819145887073</v>
      </c>
      <c r="Q36" s="31">
        <v>38.6318</v>
      </c>
      <c r="R36" s="26">
        <f>1000*Q36/4.1868</f>
        <v>9227.046909334096</v>
      </c>
      <c r="S36" s="31">
        <v>49.704</v>
      </c>
      <c r="T36" s="24">
        <v>-13</v>
      </c>
      <c r="U36" s="24">
        <v>-3.5</v>
      </c>
      <c r="V36" s="25"/>
      <c r="W36" s="23">
        <v>0.005</v>
      </c>
      <c r="X36" s="23">
        <v>0.002</v>
      </c>
      <c r="Y36" s="17"/>
      <c r="Z36" s="18">
        <f t="shared" si="0"/>
        <v>100.00010000000003</v>
      </c>
      <c r="AA36" s="4" t="str">
        <f>IF(Z36=100,"ОК"," ")</f>
        <v> </v>
      </c>
    </row>
    <row r="37" spans="1:27" s="3" customFormat="1" ht="12.75">
      <c r="A37" s="29">
        <v>25</v>
      </c>
      <c r="B37" s="22">
        <v>92.5284</v>
      </c>
      <c r="C37" s="22">
        <v>3.941</v>
      </c>
      <c r="D37" s="22">
        <v>1.0763</v>
      </c>
      <c r="E37" s="22">
        <v>0.1293</v>
      </c>
      <c r="F37" s="22">
        <v>0.1817</v>
      </c>
      <c r="G37" s="22">
        <v>0.0012</v>
      </c>
      <c r="H37" s="22">
        <v>0.0456</v>
      </c>
      <c r="I37" s="22">
        <v>0.0354</v>
      </c>
      <c r="J37" s="22">
        <v>0.1175</v>
      </c>
      <c r="K37" s="22">
        <v>0.0072</v>
      </c>
      <c r="L37" s="22">
        <v>1.5764</v>
      </c>
      <c r="M37" s="22">
        <v>0.36</v>
      </c>
      <c r="N37" s="22">
        <v>0.7269</v>
      </c>
      <c r="O37" s="31">
        <v>34.85</v>
      </c>
      <c r="P37" s="26">
        <f>1000*O37/4.1868</f>
        <v>8323.779497468233</v>
      </c>
      <c r="Q37" s="31">
        <v>38.6093</v>
      </c>
      <c r="R37" s="26">
        <f>1000*Q37/4.1868</f>
        <v>9221.672876659979</v>
      </c>
      <c r="S37" s="31">
        <v>49.6987</v>
      </c>
      <c r="T37" s="24">
        <v>-12.2</v>
      </c>
      <c r="U37" s="24">
        <v>-2.3</v>
      </c>
      <c r="V37" s="25"/>
      <c r="W37" s="23"/>
      <c r="X37" s="23"/>
      <c r="Y37" s="17"/>
      <c r="Z37" s="18">
        <f t="shared" si="0"/>
        <v>100.00000000000001</v>
      </c>
      <c r="AA37" s="4" t="str">
        <f>IF(Z37=100,"ОК"," ")</f>
        <v>ОК</v>
      </c>
    </row>
    <row r="38" spans="1:27" s="3" customFormat="1" ht="12.75">
      <c r="A38" s="40">
        <v>26</v>
      </c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4"/>
      <c r="P38" s="33"/>
      <c r="Q38" s="34"/>
      <c r="R38" s="35"/>
      <c r="S38" s="34"/>
      <c r="T38" s="36"/>
      <c r="U38" s="36"/>
      <c r="V38" s="37"/>
      <c r="W38" s="35"/>
      <c r="X38" s="33"/>
      <c r="Y38" s="17"/>
      <c r="Z38" s="18">
        <f t="shared" si="0"/>
        <v>0</v>
      </c>
      <c r="AA38" s="4" t="str">
        <f>IF(Z38=100,"ОК"," ")</f>
        <v> </v>
      </c>
    </row>
    <row r="39" spans="1:27" s="3" customFormat="1" ht="12.75">
      <c r="A39" s="40">
        <v>27</v>
      </c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4"/>
      <c r="P39" s="33"/>
      <c r="Q39" s="34"/>
      <c r="R39" s="35"/>
      <c r="S39" s="34"/>
      <c r="T39" s="36"/>
      <c r="U39" s="36"/>
      <c r="V39" s="37"/>
      <c r="W39" s="41"/>
      <c r="X39" s="41"/>
      <c r="Y39" s="17"/>
      <c r="Z39" s="18">
        <f t="shared" si="0"/>
        <v>0</v>
      </c>
      <c r="AA39" s="4" t="str">
        <f>IF(Z39=100,"ОК"," ")</f>
        <v> </v>
      </c>
    </row>
    <row r="40" spans="1:27" s="3" customFormat="1" ht="12.75">
      <c r="A40" s="29">
        <v>28</v>
      </c>
      <c r="B40" s="22">
        <v>92.5234</v>
      </c>
      <c r="C40" s="22">
        <v>3.9099</v>
      </c>
      <c r="D40" s="22">
        <v>1.0664</v>
      </c>
      <c r="E40" s="22">
        <v>0.1282</v>
      </c>
      <c r="F40" s="22">
        <v>0.1795</v>
      </c>
      <c r="G40" s="22">
        <v>0.0093</v>
      </c>
      <c r="H40" s="22">
        <v>0.0462</v>
      </c>
      <c r="I40" s="22">
        <v>0.0361</v>
      </c>
      <c r="J40" s="22">
        <v>0.1419</v>
      </c>
      <c r="K40" s="22">
        <v>0.009</v>
      </c>
      <c r="L40" s="22">
        <v>1.5912</v>
      </c>
      <c r="M40" s="22">
        <v>0.359</v>
      </c>
      <c r="N40" s="22">
        <v>0.7276</v>
      </c>
      <c r="O40" s="31">
        <v>34.8699</v>
      </c>
      <c r="P40" s="26">
        <f>1000*O40/4.1868</f>
        <v>8328.53253081112</v>
      </c>
      <c r="Q40" s="31">
        <v>38.6306</v>
      </c>
      <c r="R40" s="26">
        <f>1000*Q40/4.1868</f>
        <v>9226.760294258145</v>
      </c>
      <c r="S40" s="31">
        <v>49.7038</v>
      </c>
      <c r="T40" s="24">
        <v>-12.4</v>
      </c>
      <c r="U40" s="24">
        <v>-3.5</v>
      </c>
      <c r="V40" s="25"/>
      <c r="W40" s="27"/>
      <c r="X40" s="22"/>
      <c r="Y40" s="17"/>
      <c r="Z40" s="18">
        <f t="shared" si="0"/>
        <v>100.0001</v>
      </c>
      <c r="AA40" s="4"/>
    </row>
    <row r="41" spans="1:27" s="3" customFormat="1" ht="12.75">
      <c r="A41" s="29">
        <v>29</v>
      </c>
      <c r="B41" s="22">
        <v>92.5604</v>
      </c>
      <c r="C41" s="22">
        <v>3.8817</v>
      </c>
      <c r="D41" s="22">
        <v>1.0671</v>
      </c>
      <c r="E41" s="22">
        <v>0.1298</v>
      </c>
      <c r="F41" s="22">
        <v>0.18</v>
      </c>
      <c r="G41" s="22">
        <v>0.0012</v>
      </c>
      <c r="H41" s="22">
        <v>0.045</v>
      </c>
      <c r="I41" s="22">
        <v>0.0355</v>
      </c>
      <c r="J41" s="22">
        <v>0.1669</v>
      </c>
      <c r="K41" s="22">
        <v>0.0082</v>
      </c>
      <c r="L41" s="22">
        <v>1.5675</v>
      </c>
      <c r="M41" s="22">
        <v>0.3567</v>
      </c>
      <c r="N41" s="22">
        <v>0.7278</v>
      </c>
      <c r="O41" s="31">
        <v>34.8957</v>
      </c>
      <c r="P41" s="26">
        <f>1000*O41/4.1868</f>
        <v>8334.69475494411</v>
      </c>
      <c r="Q41" s="31">
        <v>38.6586</v>
      </c>
      <c r="R41" s="26">
        <f>1000*Q41/4.1868</f>
        <v>9233.447979363715</v>
      </c>
      <c r="S41" s="31">
        <v>49.7318</v>
      </c>
      <c r="T41" s="24">
        <v>-11.6</v>
      </c>
      <c r="U41" s="24">
        <v>-2.8</v>
      </c>
      <c r="V41" s="25"/>
      <c r="W41" s="27"/>
      <c r="X41" s="22"/>
      <c r="Y41" s="17"/>
      <c r="Z41" s="18">
        <f t="shared" si="0"/>
        <v>100</v>
      </c>
      <c r="AA41" s="4"/>
    </row>
    <row r="42" spans="1:27" s="3" customFormat="1" ht="12.75">
      <c r="A42" s="29">
        <v>30</v>
      </c>
      <c r="B42" s="22">
        <v>92.588</v>
      </c>
      <c r="C42" s="22">
        <v>3.8649</v>
      </c>
      <c r="D42" s="22">
        <v>1.0512</v>
      </c>
      <c r="E42" s="22">
        <v>0.127</v>
      </c>
      <c r="F42" s="22">
        <v>0.1769</v>
      </c>
      <c r="G42" s="22">
        <v>0.0041</v>
      </c>
      <c r="H42" s="22">
        <v>0.0443</v>
      </c>
      <c r="I42" s="22">
        <v>0.0347</v>
      </c>
      <c r="J42" s="22">
        <v>0.1481</v>
      </c>
      <c r="K42" s="22">
        <v>0.0094</v>
      </c>
      <c r="L42" s="22">
        <v>1.5924</v>
      </c>
      <c r="M42" s="22">
        <v>0.3588</v>
      </c>
      <c r="N42" s="22">
        <v>0.727</v>
      </c>
      <c r="O42" s="31">
        <v>34.8462</v>
      </c>
      <c r="P42" s="26">
        <f>1000*O42/4.1868</f>
        <v>8322.87188306105</v>
      </c>
      <c r="Q42" s="31">
        <v>38.6051</v>
      </c>
      <c r="R42" s="26">
        <f>1000*Q42/4.1868</f>
        <v>9220.669723894143</v>
      </c>
      <c r="S42" s="31">
        <v>49.6887</v>
      </c>
      <c r="T42" s="24">
        <v>-9</v>
      </c>
      <c r="U42" s="24">
        <v>-0.9</v>
      </c>
      <c r="V42" s="25"/>
      <c r="W42" s="27"/>
      <c r="X42" s="42"/>
      <c r="Y42" s="17"/>
      <c r="Z42" s="18">
        <f t="shared" si="0"/>
        <v>99.9998</v>
      </c>
      <c r="AA42" s="4" t="str">
        <f>IF(Z42=100,"ОК"," ")</f>
        <v> </v>
      </c>
    </row>
    <row r="43" spans="1:27" s="3" customFormat="1" ht="12" customHeight="1">
      <c r="A43" s="29">
        <v>31</v>
      </c>
      <c r="B43" s="22">
        <v>92.7457</v>
      </c>
      <c r="C43" s="22">
        <v>3.816</v>
      </c>
      <c r="D43" s="22">
        <v>1.0562</v>
      </c>
      <c r="E43" s="22">
        <v>0.1284</v>
      </c>
      <c r="F43" s="22">
        <v>0.1791</v>
      </c>
      <c r="G43" s="22">
        <v>0.005</v>
      </c>
      <c r="H43" s="22">
        <v>0.0436</v>
      </c>
      <c r="I43" s="22">
        <v>0.0341</v>
      </c>
      <c r="J43" s="22">
        <v>0.0933</v>
      </c>
      <c r="K43" s="22">
        <v>0.0094</v>
      </c>
      <c r="L43" s="22">
        <v>1.5385</v>
      </c>
      <c r="M43" s="22">
        <v>0.3503</v>
      </c>
      <c r="N43" s="22">
        <v>0.7249</v>
      </c>
      <c r="O43" s="31">
        <v>34.7884</v>
      </c>
      <c r="P43" s="26">
        <f>1000*O43/4.1868</f>
        <v>8309.06659023598</v>
      </c>
      <c r="Q43" s="31">
        <v>38.5439</v>
      </c>
      <c r="R43" s="26">
        <f>1000*Q43/4.1868</f>
        <v>9206.052355020542</v>
      </c>
      <c r="S43" s="31">
        <v>49.6834</v>
      </c>
      <c r="T43" s="24">
        <v>-8.1</v>
      </c>
      <c r="U43" s="24">
        <v>-0.6</v>
      </c>
      <c r="V43" s="27"/>
      <c r="W43" s="27"/>
      <c r="X43" s="42"/>
      <c r="Y43" s="17"/>
      <c r="Z43" s="18">
        <f t="shared" si="0"/>
        <v>99.9996</v>
      </c>
      <c r="AA43" s="4" t="str">
        <f>IF(Z43=100,"ОК"," ")</f>
        <v> </v>
      </c>
    </row>
    <row r="44" spans="1:28" ht="12.75" customHeight="1">
      <c r="A44" s="61"/>
      <c r="B44" s="61"/>
      <c r="C44" s="61"/>
      <c r="D44" s="61"/>
      <c r="E44" s="61"/>
      <c r="F44" s="61"/>
      <c r="G44" s="61"/>
      <c r="H44" s="61"/>
      <c r="I44" s="61"/>
      <c r="J44" s="61"/>
      <c r="K44" s="61"/>
      <c r="L44" s="61"/>
      <c r="M44" s="61"/>
      <c r="N44" s="61"/>
      <c r="O44" s="61"/>
      <c r="P44" s="61"/>
      <c r="Q44" s="61"/>
      <c r="R44" s="61"/>
      <c r="S44" s="61"/>
      <c r="T44" s="61"/>
      <c r="U44" s="61"/>
      <c r="V44" s="61"/>
      <c r="W44" s="61"/>
      <c r="X44" s="19"/>
      <c r="Y44" s="15"/>
      <c r="Z44" s="20"/>
      <c r="AA44" s="1"/>
      <c r="AB44"/>
    </row>
    <row r="45" spans="1:26" ht="12.75">
      <c r="A45" s="15"/>
      <c r="B45" s="45"/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15"/>
      <c r="Y45" s="15"/>
      <c r="Z45" s="15"/>
    </row>
    <row r="46" spans="1:26" ht="12.75">
      <c r="A46" s="15"/>
      <c r="B46" s="21" t="s">
        <v>49</v>
      </c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15"/>
      <c r="U46" s="15"/>
      <c r="V46" s="15"/>
      <c r="W46" s="15"/>
      <c r="X46" s="15"/>
      <c r="Y46" s="15"/>
      <c r="Z46" s="15"/>
    </row>
    <row r="47" spans="1:26" ht="12.75">
      <c r="A47" s="15"/>
      <c r="B47" s="15" t="s">
        <v>43</v>
      </c>
      <c r="C47" s="15"/>
      <c r="D47" s="15"/>
      <c r="E47" s="15"/>
      <c r="F47" s="15"/>
      <c r="G47" s="15"/>
      <c r="H47" s="15"/>
      <c r="I47" s="15"/>
      <c r="J47" s="15"/>
      <c r="K47" s="14" t="s">
        <v>46</v>
      </c>
      <c r="L47" s="15"/>
      <c r="M47" s="15"/>
      <c r="N47" s="14" t="s">
        <v>0</v>
      </c>
      <c r="O47" s="15"/>
      <c r="P47" s="15"/>
      <c r="Q47" s="14" t="s">
        <v>44</v>
      </c>
      <c r="R47" s="15"/>
      <c r="S47" s="15"/>
      <c r="T47" s="14"/>
      <c r="U47" s="14"/>
      <c r="V47" s="15"/>
      <c r="W47" s="15"/>
      <c r="X47" s="15"/>
      <c r="Y47" s="15"/>
      <c r="Z47" s="15"/>
    </row>
    <row r="48" spans="1:26" ht="18" customHeight="1">
      <c r="A48" s="15"/>
      <c r="B48" s="21" t="s">
        <v>50</v>
      </c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15"/>
      <c r="U48" s="15"/>
      <c r="V48" s="15"/>
      <c r="W48" s="15"/>
      <c r="X48" s="15"/>
      <c r="Y48" s="15"/>
      <c r="Z48" s="15"/>
    </row>
    <row r="49" spans="1:26" ht="12.75">
      <c r="A49" s="15"/>
      <c r="B49" s="15" t="s">
        <v>45</v>
      </c>
      <c r="C49" s="15"/>
      <c r="D49" s="15"/>
      <c r="E49" s="15"/>
      <c r="F49" s="15"/>
      <c r="G49" s="15"/>
      <c r="H49" s="15"/>
      <c r="I49" s="15"/>
      <c r="J49" s="15"/>
      <c r="K49" s="14" t="s">
        <v>47</v>
      </c>
      <c r="L49" s="15"/>
      <c r="M49" s="15"/>
      <c r="N49" s="14" t="s">
        <v>0</v>
      </c>
      <c r="O49" s="15"/>
      <c r="P49" s="15"/>
      <c r="Q49" s="14" t="s">
        <v>44</v>
      </c>
      <c r="R49" s="15"/>
      <c r="S49" s="15"/>
      <c r="T49" s="14"/>
      <c r="U49" s="14"/>
      <c r="V49" s="15"/>
      <c r="W49" s="15"/>
      <c r="X49" s="15"/>
      <c r="Y49" s="15"/>
      <c r="Z49" s="15"/>
    </row>
    <row r="51" spans="2:24" ht="12.75"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</row>
  </sheetData>
  <sheetProtection/>
  <mergeCells count="32">
    <mergeCell ref="V9:V12"/>
    <mergeCell ref="H10:H12"/>
    <mergeCell ref="L10:L12"/>
    <mergeCell ref="Q10:Q12"/>
    <mergeCell ref="B45:W45"/>
    <mergeCell ref="A44:W44"/>
    <mergeCell ref="T9:T12"/>
    <mergeCell ref="U9:U12"/>
    <mergeCell ref="A9:A12"/>
    <mergeCell ref="K10:K12"/>
    <mergeCell ref="S10:S12"/>
    <mergeCell ref="B9:M9"/>
    <mergeCell ref="D10:D12"/>
    <mergeCell ref="E10:E12"/>
    <mergeCell ref="B6:Z6"/>
    <mergeCell ref="W9:W12"/>
    <mergeCell ref="X9:X12"/>
    <mergeCell ref="N10:N12"/>
    <mergeCell ref="R10:R12"/>
    <mergeCell ref="N9:S9"/>
    <mergeCell ref="P10:P12"/>
    <mergeCell ref="G10:G12"/>
    <mergeCell ref="J10:J12"/>
    <mergeCell ref="I10:I12"/>
    <mergeCell ref="V2:X2"/>
    <mergeCell ref="A7:X7"/>
    <mergeCell ref="A8:X8"/>
    <mergeCell ref="C10:C12"/>
    <mergeCell ref="B10:B12"/>
    <mergeCell ref="F10:F12"/>
    <mergeCell ref="M10:M12"/>
    <mergeCell ref="O10:O12"/>
  </mergeCells>
  <printOptions/>
  <pageMargins left="0.3937007874015748" right="0.3937007874015748" top="0.1968503937007874" bottom="0.1968503937007874" header="0" footer="0"/>
  <pageSetup fitToHeight="1" fitToWidth="1" horizontalDpi="600" verticalDpi="600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6" width="16.00390625" style="0" customWidth="1"/>
  </cols>
  <sheetData>
    <row r="1" spans="2:6" ht="25.5">
      <c r="B1" s="5" t="s">
        <v>2</v>
      </c>
      <c r="C1" s="5"/>
      <c r="D1" s="9"/>
      <c r="E1" s="9"/>
      <c r="F1" s="9"/>
    </row>
    <row r="2" spans="2:6" ht="12.75">
      <c r="B2" s="5" t="s">
        <v>3</v>
      </c>
      <c r="C2" s="5"/>
      <c r="D2" s="9"/>
      <c r="E2" s="9"/>
      <c r="F2" s="9"/>
    </row>
    <row r="3" spans="2:6" ht="12.75">
      <c r="B3" s="6"/>
      <c r="C3" s="6"/>
      <c r="D3" s="10"/>
      <c r="E3" s="10"/>
      <c r="F3" s="10"/>
    </row>
    <row r="4" spans="2:6" ht="51">
      <c r="B4" s="6" t="s">
        <v>4</v>
      </c>
      <c r="C4" s="6"/>
      <c r="D4" s="10"/>
      <c r="E4" s="10"/>
      <c r="F4" s="10"/>
    </row>
    <row r="5" spans="2:6" ht="12.75">
      <c r="B5" s="6"/>
      <c r="C5" s="6"/>
      <c r="D5" s="10"/>
      <c r="E5" s="10"/>
      <c r="F5" s="10"/>
    </row>
    <row r="6" spans="2:6" ht="25.5">
      <c r="B6" s="5" t="s">
        <v>5</v>
      </c>
      <c r="C6" s="5"/>
      <c r="D6" s="9"/>
      <c r="E6" s="9" t="s">
        <v>6</v>
      </c>
      <c r="F6" s="9" t="s">
        <v>7</v>
      </c>
    </row>
    <row r="7" spans="2:6" ht="13.5" thickBot="1">
      <c r="B7" s="6"/>
      <c r="C7" s="6"/>
      <c r="D7" s="10"/>
      <c r="E7" s="10"/>
      <c r="F7" s="10"/>
    </row>
    <row r="8" spans="2:6" ht="39" thickBot="1">
      <c r="B8" s="7" t="s">
        <v>8</v>
      </c>
      <c r="C8" s="8"/>
      <c r="D8" s="11"/>
      <c r="E8" s="11">
        <v>14</v>
      </c>
      <c r="F8" s="12" t="s">
        <v>9</v>
      </c>
    </row>
    <row r="9" spans="2:6" ht="12.75">
      <c r="B9" s="6"/>
      <c r="C9" s="6"/>
      <c r="D9" s="10"/>
      <c r="E9" s="10"/>
      <c r="F9" s="10"/>
    </row>
    <row r="10" spans="2:6" ht="12.75">
      <c r="B10" s="6"/>
      <c r="C10" s="6"/>
      <c r="D10" s="10"/>
      <c r="E10" s="10"/>
      <c r="F10" s="10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Рекунович Валентина Владимировна</cp:lastModifiedBy>
  <cp:lastPrinted>2016-02-29T12:36:38Z</cp:lastPrinted>
  <dcterms:created xsi:type="dcterms:W3CDTF">2010-01-29T08:37:16Z</dcterms:created>
  <dcterms:modified xsi:type="dcterms:W3CDTF">2016-03-31T12:09:08Z</dcterms:modified>
  <cp:category/>
  <cp:version/>
  <cp:contentType/>
  <cp:contentStatus/>
</cp:coreProperties>
</file>