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<sst xmlns="http://schemas.openxmlformats.org/spreadsheetml/2006/main" count="83" uniqueCount="52">
  <si>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</si>
  <si>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</si>
  <si>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</si>
  <si>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</si>
  <si>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</si>
  <si>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</si>
  <si>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</si>
  <si>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</si>
  <si>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</si>
  <si>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</si>
  <si>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</si>
  <si>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</si>
  <si>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</si>
  <si>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</si>
  <si>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t>Теплота згоряння вища МДж/м³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</si>
  <si>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</si>
  <si>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</si>
  <si>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</si>
  <si>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</si>
  <si>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</si>
  <si>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</si>
  <si>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</si>
  <si>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</si>
  <si>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</si>
  <si>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</si>
  <si>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</si>
  <si>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</si>
  <si>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</si>
  <si>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</si>
  <si>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</si>
  <si>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</si>
  <si>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</si>
  <si>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</si>
  <si>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</si>
  <si>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</si>
  <si>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</si>
  <si>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</si>
  <si>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теплота згоряння нижча МДж/м</t>
    </r>
    <r>
      <rPr>
        <sz val="8"/>
        <rFont val="Calibri"/>
        <family val="2"/>
      </rPr>
      <t>³</t>
    </r>
  </si>
  <si>
    <t>теплота згоряння нижча кКал/м³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</si>
  <si>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</si>
  <si>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</si>
  <si>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</si>
  <si>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r>
      <t>Філія УМГ "</t>
    </r>
    <r>
      <rPr>
        <sz val="9"/>
        <rFont val="Arial"/>
        <family val="2"/>
      </rPr>
      <t>ХАРКІВТРАНСГАЗ</t>
    </r>
    <r>
      <rPr>
        <sz val="8"/>
        <rFont val="Arial"/>
        <family val="2"/>
      </rPr>
      <t>"</t>
    </r>
  </si>
  <si>
    <t xml:space="preserve">Криворізьке ЛВУМГ </t>
  </si>
  <si>
    <r>
      <t xml:space="preserve">Свідоцтво про атестацію </t>
    </r>
    <r>
      <rPr>
        <b/>
        <sz val="8"/>
        <rFont val="Arial"/>
        <family val="2"/>
      </rPr>
      <t xml:space="preserve">№ ПЄ0048/13 </t>
    </r>
    <r>
      <rPr>
        <sz val="8"/>
        <rFont val="Arial"/>
        <family val="2"/>
      </rPr>
      <t xml:space="preserve">дійсне до </t>
    </r>
    <r>
      <rPr>
        <b/>
        <sz val="8"/>
        <rFont val="Arial"/>
        <family val="2"/>
      </rPr>
      <t xml:space="preserve"> 16.05.2018р.</t>
    </r>
  </si>
  <si>
    <r>
      <t xml:space="preserve"> переданого  УМГ "ХАРКІВТРАНСГАЗ" Криворізьким ЛВУМГ по </t>
    </r>
    <r>
      <rPr>
        <b/>
        <sz val="10"/>
        <rFont val="Arial"/>
        <family val="2"/>
      </rPr>
      <t>ГРС смт.Радушне</t>
    </r>
    <r>
      <rPr>
        <sz val="10"/>
        <rFont val="Arial"/>
        <family val="2"/>
      </rPr>
      <t xml:space="preserve">,ГРС с.Кірове(Прогрес) ,ГРС с.Радіонівка( Аеропорт),  ГРС с.Гейківка, ГРС 4 смт.Широке, ГРС с. Андріївка, ГРС с.Зелена Балка,ГРС с. Марфівка,ГРС с. Карпівка, ГРС  с.Степове, ГРС 6 м. Кривий Ріг  та  прийнятого ПАТ Криворіжгаз, ПАТ Дніпропетровськгаз Дніпропетровська обл, ВАТ Кіровоградгаз Кіровоградська обл, </t>
    </r>
  </si>
  <si>
    <t>не виявл.</t>
  </si>
  <si>
    <t>*- прибор в ремонті</t>
  </si>
  <si>
    <t>*</t>
  </si>
  <si>
    <t xml:space="preserve">  по  магістральним газопроводам   ШДО,  ШДКРІ  за період з   01.03.2016 по 31.03.2016 р. </t>
  </si>
  <si>
    <t>Начальник Криворізького ЛВУМГ                                                                    Р.В.Матвієнко                                                                                                           1.04.2016р.</t>
  </si>
  <si>
    <t xml:space="preserve">  О.Г.Степанова                                                                                                            1.04.2016р.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</si>
</sst>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10" fillId="0" borderId="14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17" fillId="0" borderId="10" xfId="0" applyFont="1" applyBorder="1" applyAlignment="1">
      <alignment horizontal="center" vertical="top" wrapText="1"/>
    </xf>
    <xf numFmtId="179" fontId="17" fillId="0" borderId="10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2" fontId="17" fillId="0" borderId="10" xfId="0" applyNumberFormat="1" applyFont="1" applyBorder="1" applyAlignment="1">
      <alignment horizontal="center" vertical="top" wrapText="1"/>
    </xf>
    <xf numFmtId="177" fontId="1" fillId="0" borderId="14" xfId="0" applyNumberFormat="1" applyFont="1" applyBorder="1" applyAlignment="1">
      <alignment horizontal="left" vertical="center" wrapText="1"/>
    </xf>
    <xf numFmtId="1" fontId="17" fillId="0" borderId="10" xfId="0" applyNumberFormat="1" applyFont="1" applyFill="1" applyBorder="1" applyAlignment="1">
      <alignment horizontal="center" wrapText="1"/>
    </xf>
    <xf numFmtId="2" fontId="17" fillId="0" borderId="10" xfId="0" applyNumberFormat="1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center" wrapText="1"/>
    </xf>
    <xf numFmtId="0" fontId="17" fillId="0" borderId="16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179" fontId="17" fillId="0" borderId="10" xfId="0" applyNumberFormat="1" applyFont="1" applyFill="1" applyBorder="1" applyAlignment="1">
      <alignment horizontal="center" wrapText="1"/>
    </xf>
    <xf numFmtId="0" fontId="17" fillId="0" borderId="0" xfId="0" applyFont="1" applyFill="1" applyAlignment="1">
      <alignment horizontal="center"/>
    </xf>
    <xf numFmtId="0" fontId="17" fillId="0" borderId="10" xfId="0" applyFont="1" applyFill="1" applyBorder="1" applyAlignment="1">
      <alignment horizontal="center" vertical="top" wrapText="1"/>
    </xf>
    <xf numFmtId="177" fontId="17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179" fontId="17" fillId="0" borderId="10" xfId="0" applyNumberFormat="1" applyFont="1" applyFill="1" applyBorder="1" applyAlignment="1">
      <alignment horizontal="center" vertical="top" wrapText="1"/>
    </xf>
    <xf numFmtId="177" fontId="1" fillId="0" borderId="14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0" fillId="0" borderId="16" xfId="0" applyBorder="1" applyAlignment="1">
      <alignment horizontal="center" textRotation="90" wrapText="1"/>
    </xf>
    <xf numFmtId="0" fontId="1" fillId="0" borderId="15" xfId="0" applyFont="1" applyBorder="1" applyAlignment="1">
      <alignment horizontal="left"/>
    </xf>
    <xf numFmtId="0" fontId="1" fillId="0" borderId="0" xfId="0" applyFont="1" applyAlignment="1">
      <alignment/>
    </xf>
    <xf numFmtId="0" fontId="14" fillId="0" borderId="19" xfId="0" applyFont="1" applyBorder="1" applyAlignment="1">
      <alignment horizontal="center" textRotation="90" wrapText="1"/>
    </xf>
    <xf numFmtId="0" fontId="14" fillId="0" borderId="20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  <xf numFmtId="0" fontId="12" fillId="0" borderId="10" xfId="0" applyFont="1" applyBorder="1" applyAlignment="1">
      <alignment horizontal="center" textRotation="90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6" fillId="0" borderId="17" xfId="0" applyFont="1" applyBorder="1" applyAlignment="1">
      <alignment textRotation="90" wrapText="1"/>
    </xf>
    <xf numFmtId="0" fontId="6" fillId="0" borderId="18" xfId="0" applyFont="1" applyBorder="1" applyAlignment="1">
      <alignment textRotation="90" wrapText="1"/>
    </xf>
    <xf numFmtId="0" fontId="0" fillId="0" borderId="16" xfId="0" applyBorder="1" applyAlignment="1">
      <alignment wrapText="1"/>
    </xf>
    <xf numFmtId="0" fontId="6" fillId="0" borderId="18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A11">
      <selection activeCell="W58" sqref="W58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42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66"/>
      <c r="X2" s="67"/>
      <c r="Y2" s="67"/>
      <c r="Z2" s="4"/>
      <c r="AA2" s="4"/>
    </row>
    <row r="3" spans="2:27" ht="12.75">
      <c r="B3" s="8" t="s">
        <v>43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44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2" t="s">
        <v>32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3"/>
    </row>
    <row r="7" spans="2:27" ht="38.25" customHeight="1">
      <c r="B7" s="68" t="s">
        <v>45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4"/>
      <c r="AA7" s="4"/>
    </row>
    <row r="8" spans="2:27" ht="21.75" customHeight="1">
      <c r="B8" s="70" t="s">
        <v>49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4"/>
      <c r="AA8" s="4"/>
    </row>
    <row r="9" spans="2:29" ht="32.25" customHeight="1">
      <c r="B9" s="74" t="s">
        <v>17</v>
      </c>
      <c r="C9" s="63" t="s">
        <v>33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5"/>
      <c r="O9" s="59"/>
      <c r="P9" s="60"/>
      <c r="Q9" s="60"/>
      <c r="R9" s="61"/>
      <c r="S9" s="61"/>
      <c r="T9" s="62"/>
      <c r="U9" s="54" t="s">
        <v>30</v>
      </c>
      <c r="V9" s="57" t="s">
        <v>31</v>
      </c>
      <c r="W9" s="58" t="s">
        <v>39</v>
      </c>
      <c r="X9" s="58" t="s">
        <v>40</v>
      </c>
      <c r="Y9" s="58" t="s">
        <v>41</v>
      </c>
      <c r="Z9" s="4"/>
      <c r="AB9" s="7"/>
      <c r="AC9"/>
    </row>
    <row r="10" spans="2:29" ht="48.75" customHeight="1">
      <c r="B10" s="75"/>
      <c r="C10" s="45" t="s">
        <v>18</v>
      </c>
      <c r="D10" s="45" t="s">
        <v>19</v>
      </c>
      <c r="E10" s="45" t="s">
        <v>20</v>
      </c>
      <c r="F10" s="45" t="s">
        <v>21</v>
      </c>
      <c r="G10" s="45" t="s">
        <v>22</v>
      </c>
      <c r="H10" s="45" t="s">
        <v>23</v>
      </c>
      <c r="I10" s="45" t="s">
        <v>24</v>
      </c>
      <c r="J10" s="45" t="s">
        <v>25</v>
      </c>
      <c r="K10" s="45" t="s">
        <v>26</v>
      </c>
      <c r="L10" s="45" t="s">
        <v>27</v>
      </c>
      <c r="M10" s="49" t="s">
        <v>28</v>
      </c>
      <c r="N10" s="49" t="s">
        <v>29</v>
      </c>
      <c r="O10" s="49" t="s">
        <v>13</v>
      </c>
      <c r="P10" s="46" t="s">
        <v>37</v>
      </c>
      <c r="Q10" s="49" t="s">
        <v>38</v>
      </c>
      <c r="R10" s="49" t="s">
        <v>14</v>
      </c>
      <c r="S10" s="49" t="s">
        <v>15</v>
      </c>
      <c r="T10" s="49" t="s">
        <v>16</v>
      </c>
      <c r="U10" s="55"/>
      <c r="V10" s="50"/>
      <c r="W10" s="58"/>
      <c r="X10" s="58"/>
      <c r="Y10" s="58"/>
      <c r="Z10" s="4"/>
      <c r="AB10" s="7"/>
      <c r="AC10"/>
    </row>
    <row r="11" spans="2:29" ht="15.75" customHeight="1">
      <c r="B11" s="7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50"/>
      <c r="N11" s="50"/>
      <c r="O11" s="50"/>
      <c r="P11" s="47"/>
      <c r="Q11" s="77"/>
      <c r="R11" s="50"/>
      <c r="S11" s="50"/>
      <c r="T11" s="50"/>
      <c r="U11" s="55"/>
      <c r="V11" s="50"/>
      <c r="W11" s="58"/>
      <c r="X11" s="58"/>
      <c r="Y11" s="58"/>
      <c r="Z11" s="4"/>
      <c r="AB11" s="7"/>
      <c r="AC11"/>
    </row>
    <row r="12" spans="2:29" ht="21" customHeight="1">
      <c r="B12" s="76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51"/>
      <c r="N12" s="51"/>
      <c r="O12" s="51"/>
      <c r="P12" s="48"/>
      <c r="Q12" s="78"/>
      <c r="R12" s="51"/>
      <c r="S12" s="51"/>
      <c r="T12" s="51"/>
      <c r="U12" s="56"/>
      <c r="V12" s="51"/>
      <c r="W12" s="58"/>
      <c r="X12" s="58"/>
      <c r="Y12" s="58"/>
      <c r="Z12" s="4"/>
      <c r="AB12" s="7"/>
      <c r="AC12"/>
    </row>
    <row r="13" spans="2:28" s="10" customFormat="1" ht="12.75">
      <c r="B13" s="9">
        <v>1</v>
      </c>
      <c r="C13" s="25">
        <v>95.1755</v>
      </c>
      <c r="D13" s="25">
        <v>2.6581</v>
      </c>
      <c r="E13" s="26">
        <v>0.818</v>
      </c>
      <c r="F13" s="26">
        <v>0.1194</v>
      </c>
      <c r="G13" s="26">
        <v>0.1326</v>
      </c>
      <c r="H13" s="26">
        <v>0.0047</v>
      </c>
      <c r="I13" s="26">
        <v>0.0285</v>
      </c>
      <c r="J13" s="26">
        <v>0.0213</v>
      </c>
      <c r="K13" s="26">
        <v>0.0121</v>
      </c>
      <c r="L13" s="26">
        <v>0.0055</v>
      </c>
      <c r="M13" s="26">
        <v>0.8226</v>
      </c>
      <c r="N13" s="26">
        <v>0.2016</v>
      </c>
      <c r="O13" s="26">
        <v>0.7076</v>
      </c>
      <c r="P13" s="29">
        <v>34.473</v>
      </c>
      <c r="Q13" s="31">
        <f>1000*P13/4.1868</f>
        <v>8233.734594439667</v>
      </c>
      <c r="R13" s="32">
        <v>38.2001</v>
      </c>
      <c r="S13" s="31">
        <f>1000*R13/4.1868</f>
        <v>9123.937135760008</v>
      </c>
      <c r="T13" s="29">
        <v>49.837</v>
      </c>
      <c r="U13" s="25" t="s">
        <v>48</v>
      </c>
      <c r="V13" s="33" t="s">
        <v>48</v>
      </c>
      <c r="W13" s="34"/>
      <c r="X13" s="35"/>
      <c r="Y13" s="35"/>
      <c r="AA13" s="11">
        <f>SUM(C13:N13)</f>
        <v>99.99989999999998</v>
      </c>
      <c r="AB13" s="12" t="str">
        <f>IF(AA13=100,"ОК"," ")</f>
        <v> </v>
      </c>
    </row>
    <row r="14" spans="2:28" s="10" customFormat="1" ht="12.75">
      <c r="B14" s="9">
        <v>2</v>
      </c>
      <c r="C14" s="26">
        <v>95.115</v>
      </c>
      <c r="D14" s="26">
        <v>2.6974</v>
      </c>
      <c r="E14" s="26">
        <v>0.8252</v>
      </c>
      <c r="F14" s="26">
        <v>0.1213</v>
      </c>
      <c r="G14" s="26">
        <v>0.1349</v>
      </c>
      <c r="H14" s="26">
        <v>0.0039</v>
      </c>
      <c r="I14" s="26">
        <v>0.029</v>
      </c>
      <c r="J14" s="26">
        <v>0.0216</v>
      </c>
      <c r="K14" s="26">
        <v>0.0188</v>
      </c>
      <c r="L14" s="26">
        <v>0.0057</v>
      </c>
      <c r="M14" s="26">
        <v>0.8243</v>
      </c>
      <c r="N14" s="26">
        <v>0.2029</v>
      </c>
      <c r="O14" s="26">
        <v>0.7083</v>
      </c>
      <c r="P14" s="29">
        <v>34.4977</v>
      </c>
      <c r="Q14" s="31">
        <f>1000*P14/4.1868</f>
        <v>8239.634088086368</v>
      </c>
      <c r="R14" s="32">
        <v>38.2267</v>
      </c>
      <c r="S14" s="31">
        <f>1000*R14/4.1868</f>
        <v>9130.290436610301</v>
      </c>
      <c r="T14" s="29">
        <v>49.8497</v>
      </c>
      <c r="U14" s="25" t="s">
        <v>48</v>
      </c>
      <c r="V14" s="36" t="s">
        <v>48</v>
      </c>
      <c r="W14" s="33"/>
      <c r="X14" s="35"/>
      <c r="Y14" s="35"/>
      <c r="AA14" s="11">
        <f aca="true" t="shared" si="0" ref="AA14:AA43">SUM(C14:N14)</f>
        <v>100</v>
      </c>
      <c r="AB14" s="12" t="str">
        <f>IF(AA14=100,"ОК"," ")</f>
        <v>ОК</v>
      </c>
    </row>
    <row r="15" spans="2:28" s="10" customFormat="1" ht="12.75">
      <c r="B15" s="9">
        <v>3</v>
      </c>
      <c r="C15" s="25">
        <v>95.0603</v>
      </c>
      <c r="D15" s="25">
        <v>2.7206</v>
      </c>
      <c r="E15" s="26">
        <v>0.8307</v>
      </c>
      <c r="F15" s="26">
        <v>0.1186</v>
      </c>
      <c r="G15" s="26">
        <v>0.1354</v>
      </c>
      <c r="H15" s="26">
        <v>0.0037</v>
      </c>
      <c r="I15" s="26">
        <v>0.0288</v>
      </c>
      <c r="J15" s="26">
        <v>0.022</v>
      </c>
      <c r="K15" s="26">
        <v>0.0179</v>
      </c>
      <c r="L15" s="26">
        <v>0.006</v>
      </c>
      <c r="M15" s="26">
        <v>0.8464</v>
      </c>
      <c r="N15" s="26">
        <v>0.2098</v>
      </c>
      <c r="O15" s="26">
        <v>0.7086</v>
      </c>
      <c r="P15" s="29">
        <v>34.4939</v>
      </c>
      <c r="Q15" s="31">
        <f>1000*P15/4.1868</f>
        <v>8238.72647367918</v>
      </c>
      <c r="R15" s="32">
        <v>38.2222</v>
      </c>
      <c r="S15" s="31">
        <f>1000*R15/4.1868</f>
        <v>9129.215630075476</v>
      </c>
      <c r="T15" s="29">
        <v>49.8304</v>
      </c>
      <c r="U15" s="25" t="s">
        <v>48</v>
      </c>
      <c r="V15" s="33" t="s">
        <v>48</v>
      </c>
      <c r="W15" s="37" t="s">
        <v>46</v>
      </c>
      <c r="X15" s="35"/>
      <c r="Y15" s="35"/>
      <c r="AA15" s="11">
        <f t="shared" si="0"/>
        <v>100.0002</v>
      </c>
      <c r="AB15" s="12" t="str">
        <f>IF(AA15=100,"ОК"," ")</f>
        <v> </v>
      </c>
    </row>
    <row r="16" spans="2:28" s="10" customFormat="1" ht="12.75">
      <c r="B16" s="9">
        <v>4</v>
      </c>
      <c r="C16" s="38">
        <v>95.0897</v>
      </c>
      <c r="D16" s="38">
        <v>2.6938</v>
      </c>
      <c r="E16" s="38">
        <v>0.8266</v>
      </c>
      <c r="F16" s="38">
        <v>0.1197</v>
      </c>
      <c r="G16" s="38">
        <v>0.1371</v>
      </c>
      <c r="H16" s="38">
        <v>0.0033</v>
      </c>
      <c r="I16" s="38">
        <v>0.0297</v>
      </c>
      <c r="J16" s="38">
        <v>0.0227</v>
      </c>
      <c r="K16" s="38">
        <v>0.0251</v>
      </c>
      <c r="L16" s="38">
        <v>0.0065</v>
      </c>
      <c r="M16" s="38">
        <v>0.8381</v>
      </c>
      <c r="N16" s="38">
        <v>0.2077</v>
      </c>
      <c r="O16" s="38">
        <v>0.7087</v>
      </c>
      <c r="P16" s="32">
        <v>34.5</v>
      </c>
      <c r="Q16" s="31">
        <f>1000*P16/4.1868</f>
        <v>8240.18343364861</v>
      </c>
      <c r="R16" s="32">
        <v>38.23</v>
      </c>
      <c r="S16" s="31">
        <f>1000*R16/4.1868</f>
        <v>9131.07862806917</v>
      </c>
      <c r="T16" s="32">
        <v>49.84</v>
      </c>
      <c r="U16" s="25" t="s">
        <v>48</v>
      </c>
      <c r="V16" s="36" t="s">
        <v>48</v>
      </c>
      <c r="W16" s="34"/>
      <c r="X16" s="35"/>
      <c r="Y16" s="35"/>
      <c r="AA16" s="11">
        <f t="shared" si="0"/>
        <v>99.99999999999999</v>
      </c>
      <c r="AB16" s="12" t="str">
        <f>IF(AA16=100,"ОК"," ")</f>
        <v>ОК</v>
      </c>
    </row>
    <row r="17" spans="2:28" s="10" customFormat="1" ht="12.75">
      <c r="B17" s="9">
        <v>5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2"/>
      <c r="Q17" s="31"/>
      <c r="R17" s="32"/>
      <c r="S17" s="31"/>
      <c r="T17" s="32"/>
      <c r="U17" s="25"/>
      <c r="V17" s="39"/>
      <c r="W17" s="37"/>
      <c r="X17" s="35"/>
      <c r="Y17" s="35"/>
      <c r="AA17" s="11">
        <f t="shared" si="0"/>
        <v>0</v>
      </c>
      <c r="AB17" s="12" t="str">
        <f>IF(AA17=100,"ОК"," ")</f>
        <v> </v>
      </c>
    </row>
    <row r="18" spans="2:28" s="10" customFormat="1" ht="12.75">
      <c r="B18" s="9">
        <v>6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2"/>
      <c r="Q18" s="31"/>
      <c r="R18" s="32"/>
      <c r="S18" s="31"/>
      <c r="T18" s="32"/>
      <c r="U18" s="35"/>
      <c r="V18" s="35"/>
      <c r="W18" s="37"/>
      <c r="X18" s="35"/>
      <c r="Y18" s="35"/>
      <c r="AA18" s="11">
        <f t="shared" si="0"/>
        <v>0</v>
      </c>
      <c r="AB18" s="12"/>
    </row>
    <row r="19" spans="2:28" s="10" customFormat="1" ht="12.75">
      <c r="B19" s="9">
        <v>7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2"/>
      <c r="Q19" s="31"/>
      <c r="R19" s="32"/>
      <c r="S19" s="31"/>
      <c r="T19" s="32"/>
      <c r="U19" s="35"/>
      <c r="V19" s="35"/>
      <c r="W19" s="37"/>
      <c r="X19" s="35"/>
      <c r="Y19" s="35"/>
      <c r="AA19" s="11">
        <f t="shared" si="0"/>
        <v>0</v>
      </c>
      <c r="AB19" s="12"/>
    </row>
    <row r="20" spans="2:28" s="10" customFormat="1" ht="12.75">
      <c r="B20" s="9">
        <v>8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2"/>
      <c r="Q20" s="31"/>
      <c r="R20" s="32"/>
      <c r="S20" s="31"/>
      <c r="T20" s="32"/>
      <c r="U20" s="25"/>
      <c r="V20" s="33"/>
      <c r="W20" s="37"/>
      <c r="X20" s="35"/>
      <c r="Y20" s="35"/>
      <c r="AA20" s="11">
        <f t="shared" si="0"/>
        <v>0</v>
      </c>
      <c r="AB20" s="12"/>
    </row>
    <row r="21" spans="2:28" s="10" customFormat="1" ht="12.75">
      <c r="B21" s="9">
        <v>9</v>
      </c>
      <c r="C21" s="38">
        <v>94.8033</v>
      </c>
      <c r="D21" s="38">
        <v>2.8046</v>
      </c>
      <c r="E21" s="38">
        <v>0.8597</v>
      </c>
      <c r="F21" s="38">
        <v>0.1224</v>
      </c>
      <c r="G21" s="38">
        <v>0.1433</v>
      </c>
      <c r="H21" s="38">
        <v>0.0036</v>
      </c>
      <c r="I21" s="38">
        <v>0.0305</v>
      </c>
      <c r="J21" s="38">
        <v>0.0236</v>
      </c>
      <c r="K21" s="38">
        <v>0.0252</v>
      </c>
      <c r="L21" s="38">
        <v>0.0054</v>
      </c>
      <c r="M21" s="38">
        <v>0.9633</v>
      </c>
      <c r="N21" s="38">
        <v>0.2152</v>
      </c>
      <c r="O21" s="38">
        <v>0.7107</v>
      </c>
      <c r="P21" s="32">
        <v>34.51</v>
      </c>
      <c r="Q21" s="31">
        <f>1000*P21/4.1868</f>
        <v>8242.571892614886</v>
      </c>
      <c r="R21" s="32">
        <v>38.24</v>
      </c>
      <c r="S21" s="31">
        <f aca="true" t="shared" si="1" ref="S21:S43">1000*R21/4.1868</f>
        <v>9133.467087035446</v>
      </c>
      <c r="T21" s="32">
        <v>49.78</v>
      </c>
      <c r="U21" s="25" t="s">
        <v>48</v>
      </c>
      <c r="V21" s="33" t="s">
        <v>48</v>
      </c>
      <c r="W21" s="34"/>
      <c r="X21" s="35">
        <v>0.0005</v>
      </c>
      <c r="Y21" s="35">
        <v>0</v>
      </c>
      <c r="AA21" s="11">
        <f t="shared" si="0"/>
        <v>100.00009999999999</v>
      </c>
      <c r="AB21" s="12"/>
    </row>
    <row r="22" spans="2:28" s="10" customFormat="1" ht="12.75">
      <c r="B22" s="9">
        <v>10</v>
      </c>
      <c r="C22" s="38">
        <v>94.5831</v>
      </c>
      <c r="D22" s="38">
        <v>2.9086</v>
      </c>
      <c r="E22" s="38">
        <v>0.874</v>
      </c>
      <c r="F22" s="38">
        <v>0.1216</v>
      </c>
      <c r="G22" s="38">
        <v>0.1455</v>
      </c>
      <c r="H22" s="38">
        <v>0.0043</v>
      </c>
      <c r="I22" s="38">
        <v>0.0313</v>
      </c>
      <c r="J22" s="38">
        <v>0.0242</v>
      </c>
      <c r="K22" s="38">
        <v>0.0273</v>
      </c>
      <c r="L22" s="38">
        <v>0.0064</v>
      </c>
      <c r="M22" s="38">
        <v>1.0557</v>
      </c>
      <c r="N22" s="38">
        <v>0.2182</v>
      </c>
      <c r="O22" s="38">
        <v>0.7121</v>
      </c>
      <c r="P22" s="32">
        <v>34.5205</v>
      </c>
      <c r="Q22" s="31">
        <f>1000*P22/4.1868</f>
        <v>8245.079774529473</v>
      </c>
      <c r="R22" s="32">
        <v>38.2478</v>
      </c>
      <c r="S22" s="31">
        <f t="shared" si="1"/>
        <v>9135.330085029138</v>
      </c>
      <c r="T22" s="32">
        <v>49.7427</v>
      </c>
      <c r="U22" s="25" t="s">
        <v>48</v>
      </c>
      <c r="V22" s="36" t="s">
        <v>48</v>
      </c>
      <c r="W22" s="37"/>
      <c r="X22" s="35"/>
      <c r="Y22" s="35"/>
      <c r="AA22" s="11">
        <f t="shared" si="0"/>
        <v>100.00019999999999</v>
      </c>
      <c r="AB22" s="12"/>
    </row>
    <row r="23" spans="2:28" s="10" customFormat="1" ht="12.75">
      <c r="B23" s="9">
        <v>11</v>
      </c>
      <c r="C23" s="38">
        <v>94.681</v>
      </c>
      <c r="D23" s="38">
        <v>2.8756</v>
      </c>
      <c r="E23" s="38">
        <v>0.8448</v>
      </c>
      <c r="F23" s="38">
        <v>0.1168</v>
      </c>
      <c r="G23" s="38">
        <v>0.1423</v>
      </c>
      <c r="H23" s="38">
        <v>0.0038</v>
      </c>
      <c r="I23" s="38">
        <v>0.0311</v>
      </c>
      <c r="J23" s="38">
        <v>0.024</v>
      </c>
      <c r="K23" s="38">
        <v>0.0288</v>
      </c>
      <c r="L23" s="38">
        <v>0.0062</v>
      </c>
      <c r="M23" s="38">
        <v>1.0279</v>
      </c>
      <c r="N23" s="38">
        <v>0.2177</v>
      </c>
      <c r="O23" s="38">
        <v>0.7113</v>
      </c>
      <c r="P23" s="32">
        <v>34.5011</v>
      </c>
      <c r="Q23" s="31">
        <f>1000*P23/4.1868</f>
        <v>8240.4461641349</v>
      </c>
      <c r="R23" s="32">
        <v>38.2274</v>
      </c>
      <c r="S23" s="31">
        <f t="shared" si="1"/>
        <v>9130.457628737939</v>
      </c>
      <c r="T23" s="32">
        <v>49.7441</v>
      </c>
      <c r="U23" s="25" t="s">
        <v>48</v>
      </c>
      <c r="V23" s="39" t="s">
        <v>48</v>
      </c>
      <c r="W23" s="34"/>
      <c r="X23" s="35"/>
      <c r="Y23" s="35"/>
      <c r="AA23" s="11">
        <f t="shared" si="0"/>
        <v>100.00000000000001</v>
      </c>
      <c r="AB23" s="12"/>
    </row>
    <row r="24" spans="2:28" s="10" customFormat="1" ht="12.75">
      <c r="B24" s="9">
        <v>12</v>
      </c>
      <c r="C24" s="38">
        <v>94.8892</v>
      </c>
      <c r="D24" s="38">
        <v>2.7852</v>
      </c>
      <c r="E24" s="38">
        <v>0.8279</v>
      </c>
      <c r="F24" s="38">
        <v>0.114</v>
      </c>
      <c r="G24" s="38">
        <v>0.134</v>
      </c>
      <c r="H24" s="38">
        <v>0.0043</v>
      </c>
      <c r="I24" s="38">
        <v>0.03</v>
      </c>
      <c r="J24" s="38">
        <v>0.0242</v>
      </c>
      <c r="K24" s="38">
        <v>0.0031</v>
      </c>
      <c r="L24" s="38">
        <v>0.0066</v>
      </c>
      <c r="M24" s="38">
        <v>0.972</v>
      </c>
      <c r="N24" s="38">
        <v>0.2095</v>
      </c>
      <c r="O24" s="38">
        <v>0.7092</v>
      </c>
      <c r="P24" s="32">
        <v>34.45</v>
      </c>
      <c r="Q24" s="31">
        <f>1000*P24/4.1868</f>
        <v>8228.241138817235</v>
      </c>
      <c r="R24" s="32">
        <v>38.17</v>
      </c>
      <c r="S24" s="31">
        <f>1000*R24/4.1868</f>
        <v>9116.747874271521</v>
      </c>
      <c r="T24" s="32">
        <v>49.75</v>
      </c>
      <c r="U24" s="35" t="s">
        <v>48</v>
      </c>
      <c r="V24" s="35" t="s">
        <v>48</v>
      </c>
      <c r="W24" s="37"/>
      <c r="X24" s="35"/>
      <c r="Y24" s="35"/>
      <c r="AA24" s="11">
        <f t="shared" si="0"/>
        <v>100.00000000000001</v>
      </c>
      <c r="AB24" s="12"/>
    </row>
    <row r="25" spans="2:28" s="10" customFormat="1" ht="12.75">
      <c r="B25" s="9">
        <v>13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2"/>
      <c r="Q25" s="31"/>
      <c r="R25" s="32"/>
      <c r="S25" s="31"/>
      <c r="T25" s="32"/>
      <c r="U25" s="35"/>
      <c r="V25" s="35"/>
      <c r="W25" s="34"/>
      <c r="X25" s="35"/>
      <c r="Y25" s="35"/>
      <c r="AA25" s="11">
        <f t="shared" si="0"/>
        <v>0</v>
      </c>
      <c r="AB25" s="12"/>
    </row>
    <row r="26" spans="2:28" s="10" customFormat="1" ht="12.75">
      <c r="B26" s="9">
        <v>14</v>
      </c>
      <c r="C26" s="38">
        <v>94.9424</v>
      </c>
      <c r="D26" s="38">
        <v>2.7657</v>
      </c>
      <c r="E26" s="38">
        <v>0.8243</v>
      </c>
      <c r="F26" s="38">
        <v>0.1151</v>
      </c>
      <c r="G26" s="38">
        <v>0.1354</v>
      </c>
      <c r="H26" s="38">
        <v>0.004</v>
      </c>
      <c r="I26" s="38">
        <v>0.0292</v>
      </c>
      <c r="J26" s="38">
        <v>0.0228</v>
      </c>
      <c r="K26" s="38">
        <v>0.0232</v>
      </c>
      <c r="L26" s="38">
        <v>0.0058</v>
      </c>
      <c r="M26" s="38">
        <v>0.9211</v>
      </c>
      <c r="N26" s="38">
        <v>0.211</v>
      </c>
      <c r="O26" s="38">
        <v>0.7094</v>
      </c>
      <c r="P26" s="32">
        <v>34.48</v>
      </c>
      <c r="Q26" s="31">
        <f aca="true" t="shared" si="2" ref="Q26:Q33">1000*P26/4.1868</f>
        <v>8235.40651571606</v>
      </c>
      <c r="R26" s="32">
        <v>38.21</v>
      </c>
      <c r="S26" s="31">
        <f>1000*R26/4.1868</f>
        <v>9126.30171013662</v>
      </c>
      <c r="T26" s="32">
        <v>49.79</v>
      </c>
      <c r="U26" s="35" t="s">
        <v>48</v>
      </c>
      <c r="V26" s="35" t="s">
        <v>48</v>
      </c>
      <c r="W26" s="37"/>
      <c r="X26" s="35">
        <v>0.0005</v>
      </c>
      <c r="Y26" s="35">
        <v>0</v>
      </c>
      <c r="AA26" s="11">
        <f t="shared" si="0"/>
        <v>100</v>
      </c>
      <c r="AB26" s="12"/>
    </row>
    <row r="27" spans="2:28" s="10" customFormat="1" ht="12.75">
      <c r="B27" s="9">
        <v>15</v>
      </c>
      <c r="C27" s="38">
        <v>94.9115</v>
      </c>
      <c r="D27" s="38">
        <v>2.7895</v>
      </c>
      <c r="E27" s="38">
        <v>0.8342</v>
      </c>
      <c r="F27" s="38">
        <v>0.116</v>
      </c>
      <c r="G27" s="38">
        <v>0.1368</v>
      </c>
      <c r="H27" s="38">
        <v>0.0042</v>
      </c>
      <c r="I27" s="38">
        <v>0.0294</v>
      </c>
      <c r="J27" s="38">
        <v>0.0229</v>
      </c>
      <c r="K27" s="38">
        <v>0.0131</v>
      </c>
      <c r="L27" s="38">
        <v>0.0052</v>
      </c>
      <c r="M27" s="38">
        <v>0.9235</v>
      </c>
      <c r="N27" s="38">
        <v>0.2137</v>
      </c>
      <c r="O27" s="38">
        <v>0.7094</v>
      </c>
      <c r="P27" s="32">
        <v>34.48</v>
      </c>
      <c r="Q27" s="31">
        <f t="shared" si="2"/>
        <v>8235.40651571606</v>
      </c>
      <c r="R27" s="32">
        <v>38.21</v>
      </c>
      <c r="S27" s="31">
        <f t="shared" si="1"/>
        <v>9126.30171013662</v>
      </c>
      <c r="T27" s="32">
        <v>49.78</v>
      </c>
      <c r="U27" s="35" t="s">
        <v>48</v>
      </c>
      <c r="V27" s="35" t="s">
        <v>48</v>
      </c>
      <c r="W27" s="37"/>
      <c r="X27" s="35"/>
      <c r="Y27" s="31"/>
      <c r="AA27" s="11">
        <f t="shared" si="0"/>
        <v>100</v>
      </c>
      <c r="AB27" s="12" t="str">
        <f>IF(AA27=100,"ОК"," ")</f>
        <v>ОК</v>
      </c>
    </row>
    <row r="28" spans="2:28" s="10" customFormat="1" ht="12.75">
      <c r="B28" s="13">
        <v>16</v>
      </c>
      <c r="C28" s="38">
        <v>94.8004</v>
      </c>
      <c r="D28" s="38">
        <v>2.8365</v>
      </c>
      <c r="E28" s="38">
        <v>0.8364</v>
      </c>
      <c r="F28" s="38">
        <v>0.113</v>
      </c>
      <c r="G28" s="38">
        <v>0.1348</v>
      </c>
      <c r="H28" s="38">
        <v>0.0044</v>
      </c>
      <c r="I28" s="38">
        <v>0.0294</v>
      </c>
      <c r="J28" s="38">
        <v>0.0234</v>
      </c>
      <c r="K28" s="38">
        <v>0.0284</v>
      </c>
      <c r="L28" s="38">
        <v>0.006</v>
      </c>
      <c r="M28" s="38">
        <v>0.9703</v>
      </c>
      <c r="N28" s="38">
        <v>0.217</v>
      </c>
      <c r="O28" s="38">
        <v>0.7104</v>
      </c>
      <c r="P28" s="32">
        <v>34.5</v>
      </c>
      <c r="Q28" s="31">
        <f t="shared" si="2"/>
        <v>8240.18343364861</v>
      </c>
      <c r="R28" s="32">
        <v>38.22</v>
      </c>
      <c r="S28" s="31">
        <f t="shared" si="1"/>
        <v>9128.690169102894</v>
      </c>
      <c r="T28" s="32">
        <v>49.77</v>
      </c>
      <c r="U28" s="35" t="s">
        <v>48</v>
      </c>
      <c r="V28" s="35" t="s">
        <v>48</v>
      </c>
      <c r="W28" s="40"/>
      <c r="X28" s="35"/>
      <c r="Y28" s="38"/>
      <c r="AA28" s="11">
        <f t="shared" si="0"/>
        <v>99.99999999999999</v>
      </c>
      <c r="AB28" s="12" t="str">
        <f>IF(AA28=100,"ОК"," ")</f>
        <v>ОК</v>
      </c>
    </row>
    <row r="29" spans="2:28" s="10" customFormat="1" ht="12.75">
      <c r="B29" s="13">
        <v>17</v>
      </c>
      <c r="C29" s="38">
        <v>94.9822</v>
      </c>
      <c r="D29" s="38">
        <v>2.7529</v>
      </c>
      <c r="E29" s="38">
        <v>0.8291</v>
      </c>
      <c r="F29" s="38">
        <v>0.1171</v>
      </c>
      <c r="G29" s="38">
        <v>0.1332</v>
      </c>
      <c r="H29" s="38">
        <v>0.0045</v>
      </c>
      <c r="I29" s="38">
        <v>0.0287</v>
      </c>
      <c r="J29" s="38">
        <v>0.0219</v>
      </c>
      <c r="K29" s="38">
        <v>0.0246</v>
      </c>
      <c r="L29" s="38">
        <v>0.006</v>
      </c>
      <c r="M29" s="38">
        <v>0.8914</v>
      </c>
      <c r="N29" s="38">
        <v>0.2084</v>
      </c>
      <c r="O29" s="38">
        <v>0.7092</v>
      </c>
      <c r="P29" s="32">
        <v>34.49</v>
      </c>
      <c r="Q29" s="31">
        <f t="shared" si="2"/>
        <v>8237.794974682336</v>
      </c>
      <c r="R29" s="32">
        <v>38.22</v>
      </c>
      <c r="S29" s="31">
        <f t="shared" si="1"/>
        <v>9128.690169102894</v>
      </c>
      <c r="T29" s="32">
        <v>49.81</v>
      </c>
      <c r="U29" s="35" t="s">
        <v>48</v>
      </c>
      <c r="V29" s="35" t="s">
        <v>48</v>
      </c>
      <c r="W29" s="40"/>
      <c r="X29" s="35"/>
      <c r="Y29" s="38"/>
      <c r="AA29" s="11">
        <f t="shared" si="0"/>
        <v>100</v>
      </c>
      <c r="AB29" s="12" t="str">
        <f>IF(AA29=100,"ОК"," ")</f>
        <v>ОК</v>
      </c>
    </row>
    <row r="30" spans="2:28" s="10" customFormat="1" ht="12.75">
      <c r="B30" s="13">
        <v>18</v>
      </c>
      <c r="C30" s="38">
        <v>94.9868</v>
      </c>
      <c r="D30" s="38">
        <v>2.7609</v>
      </c>
      <c r="E30" s="38">
        <v>0.8365</v>
      </c>
      <c r="F30" s="38">
        <v>0.1196</v>
      </c>
      <c r="G30" s="38">
        <v>0.1345</v>
      </c>
      <c r="H30" s="38">
        <v>0.0036</v>
      </c>
      <c r="I30" s="38">
        <v>0.0292</v>
      </c>
      <c r="J30" s="38">
        <v>0.0222</v>
      </c>
      <c r="K30" s="38">
        <v>0.0235</v>
      </c>
      <c r="L30" s="38">
        <v>0.0062</v>
      </c>
      <c r="M30" s="38">
        <v>0.8617</v>
      </c>
      <c r="N30" s="38">
        <v>0.215</v>
      </c>
      <c r="O30" s="38">
        <v>0.7093</v>
      </c>
      <c r="P30" s="32">
        <v>34.51</v>
      </c>
      <c r="Q30" s="31">
        <f t="shared" si="2"/>
        <v>8242.571892614886</v>
      </c>
      <c r="R30" s="32">
        <v>38.24</v>
      </c>
      <c r="S30" s="31">
        <f t="shared" si="1"/>
        <v>9133.467087035446</v>
      </c>
      <c r="T30" s="32">
        <v>49.827</v>
      </c>
      <c r="U30" s="35" t="s">
        <v>48</v>
      </c>
      <c r="V30" s="35" t="s">
        <v>48</v>
      </c>
      <c r="W30" s="40"/>
      <c r="X30" s="35"/>
      <c r="Y30" s="38"/>
      <c r="AA30" s="11">
        <f t="shared" si="0"/>
        <v>99.99970000000003</v>
      </c>
      <c r="AB30" s="12"/>
    </row>
    <row r="31" spans="2:28" s="10" customFormat="1" ht="12.75">
      <c r="B31" s="13">
        <v>19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2"/>
      <c r="Q31" s="31"/>
      <c r="R31" s="32"/>
      <c r="S31" s="31"/>
      <c r="T31" s="32"/>
      <c r="U31" s="35"/>
      <c r="V31" s="35"/>
      <c r="W31" s="40"/>
      <c r="X31" s="35"/>
      <c r="Y31" s="38"/>
      <c r="AA31" s="11">
        <f t="shared" si="0"/>
        <v>0</v>
      </c>
      <c r="AB31" s="12"/>
    </row>
    <row r="32" spans="2:28" s="10" customFormat="1" ht="12.75">
      <c r="B32" s="13">
        <v>20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2"/>
      <c r="Q32" s="31"/>
      <c r="R32" s="32"/>
      <c r="S32" s="31"/>
      <c r="T32" s="32"/>
      <c r="U32" s="35"/>
      <c r="V32" s="35"/>
      <c r="W32" s="37"/>
      <c r="X32" s="35"/>
      <c r="Y32" s="38"/>
      <c r="AA32" s="11">
        <f t="shared" si="0"/>
        <v>0</v>
      </c>
      <c r="AB32" s="12"/>
    </row>
    <row r="33" spans="2:28" s="10" customFormat="1" ht="12.75">
      <c r="B33" s="13">
        <v>21</v>
      </c>
      <c r="C33" s="38">
        <v>95.0062</v>
      </c>
      <c r="D33" s="38">
        <v>2.7755</v>
      </c>
      <c r="E33" s="38">
        <v>0.86</v>
      </c>
      <c r="F33" s="38">
        <v>0.1252</v>
      </c>
      <c r="G33" s="38">
        <v>0.1376</v>
      </c>
      <c r="H33" s="38">
        <v>0.0042</v>
      </c>
      <c r="I33" s="38">
        <v>0.028</v>
      </c>
      <c r="J33" s="38">
        <v>0.0207</v>
      </c>
      <c r="K33" s="38">
        <v>0.0174</v>
      </c>
      <c r="L33" s="38">
        <v>0.0051</v>
      </c>
      <c r="M33" s="38">
        <v>0.8144</v>
      </c>
      <c r="N33" s="38">
        <v>0.2056</v>
      </c>
      <c r="O33" s="38">
        <v>0.7092</v>
      </c>
      <c r="P33" s="32">
        <v>34.54</v>
      </c>
      <c r="Q33" s="31">
        <f t="shared" si="2"/>
        <v>8249.73726951371</v>
      </c>
      <c r="R33" s="32">
        <v>38.27</v>
      </c>
      <c r="S33" s="31">
        <f t="shared" si="1"/>
        <v>9140.63246393427</v>
      </c>
      <c r="T33" s="32">
        <v>49.88</v>
      </c>
      <c r="U33" s="35" t="s">
        <v>48</v>
      </c>
      <c r="V33" s="35" t="s">
        <v>48</v>
      </c>
      <c r="W33" s="37"/>
      <c r="X33" s="35">
        <v>0.0005</v>
      </c>
      <c r="Y33" s="31">
        <v>0</v>
      </c>
      <c r="AA33" s="11">
        <f t="shared" si="0"/>
        <v>99.99990000000003</v>
      </c>
      <c r="AB33" s="12"/>
    </row>
    <row r="34" spans="2:28" s="10" customFormat="1" ht="12.75">
      <c r="B34" s="13">
        <v>22</v>
      </c>
      <c r="C34" s="38">
        <v>95.0982</v>
      </c>
      <c r="D34" s="38">
        <v>2.7325</v>
      </c>
      <c r="E34" s="38">
        <v>0.8567</v>
      </c>
      <c r="F34" s="38">
        <v>0.1283</v>
      </c>
      <c r="G34" s="38">
        <v>0.1372</v>
      </c>
      <c r="H34" s="38">
        <v>0.0036</v>
      </c>
      <c r="I34" s="38">
        <v>0.0279</v>
      </c>
      <c r="J34" s="38">
        <v>0.0209</v>
      </c>
      <c r="K34" s="38">
        <v>0.0165</v>
      </c>
      <c r="L34" s="38">
        <v>0.0057</v>
      </c>
      <c r="M34" s="38">
        <v>0.7724</v>
      </c>
      <c r="N34" s="38">
        <v>0.2</v>
      </c>
      <c r="O34" s="38">
        <v>0.7086</v>
      </c>
      <c r="P34" s="32">
        <v>34.54</v>
      </c>
      <c r="Q34" s="31">
        <f>1000*P34/4.1868</f>
        <v>8249.73726951371</v>
      </c>
      <c r="R34" s="32">
        <v>38.28</v>
      </c>
      <c r="S34" s="31">
        <f>1000*R34/4.1868</f>
        <v>9143.020922900545</v>
      </c>
      <c r="T34" s="32">
        <v>49.9</v>
      </c>
      <c r="U34" s="35">
        <v>-17.1</v>
      </c>
      <c r="V34" s="41">
        <v>-12</v>
      </c>
      <c r="W34" s="34"/>
      <c r="X34" s="35"/>
      <c r="Y34" s="31"/>
      <c r="AA34" s="11">
        <f t="shared" si="0"/>
        <v>99.99990000000001</v>
      </c>
      <c r="AB34" s="12"/>
    </row>
    <row r="35" spans="2:28" s="10" customFormat="1" ht="12.75">
      <c r="B35" s="13">
        <v>23</v>
      </c>
      <c r="C35" s="38">
        <v>95.0209</v>
      </c>
      <c r="D35" s="38">
        <v>2.7399</v>
      </c>
      <c r="E35" s="38">
        <v>0.844</v>
      </c>
      <c r="F35" s="38">
        <v>0.1219</v>
      </c>
      <c r="G35" s="38">
        <v>0.1352</v>
      </c>
      <c r="H35" s="38">
        <v>0.004</v>
      </c>
      <c r="I35" s="38">
        <v>0.0288</v>
      </c>
      <c r="J35" s="38">
        <v>0.0218</v>
      </c>
      <c r="K35" s="38">
        <v>0.0187</v>
      </c>
      <c r="L35" s="38">
        <v>0.0058</v>
      </c>
      <c r="M35" s="38">
        <v>0.8506</v>
      </c>
      <c r="N35" s="38">
        <v>0.2084</v>
      </c>
      <c r="O35" s="38">
        <v>0.709</v>
      </c>
      <c r="P35" s="32">
        <v>34.51</v>
      </c>
      <c r="Q35" s="31">
        <f>1000*P35/4.1868</f>
        <v>8242.571892614886</v>
      </c>
      <c r="R35" s="32">
        <v>38.24</v>
      </c>
      <c r="S35" s="31">
        <f t="shared" si="1"/>
        <v>9133.467087035446</v>
      </c>
      <c r="T35" s="32">
        <v>49.84</v>
      </c>
      <c r="U35" s="35"/>
      <c r="V35" s="35"/>
      <c r="W35" s="37"/>
      <c r="X35" s="35"/>
      <c r="Y35" s="38"/>
      <c r="AA35" s="11">
        <f t="shared" si="0"/>
        <v>99.99999999999999</v>
      </c>
      <c r="AB35" s="12"/>
    </row>
    <row r="36" spans="2:28" s="10" customFormat="1" ht="12.75">
      <c r="B36" s="13">
        <v>24</v>
      </c>
      <c r="C36" s="38">
        <v>94.2625</v>
      </c>
      <c r="D36" s="38">
        <v>2.9674</v>
      </c>
      <c r="E36" s="38">
        <v>0.8289</v>
      </c>
      <c r="F36" s="38">
        <v>0.1106</v>
      </c>
      <c r="G36" s="38">
        <v>0.1319</v>
      </c>
      <c r="H36" s="38">
        <v>0.0041</v>
      </c>
      <c r="I36" s="38">
        <v>0.0279</v>
      </c>
      <c r="J36" s="38">
        <v>0.0215</v>
      </c>
      <c r="K36" s="38">
        <v>0.0201</v>
      </c>
      <c r="L36" s="38">
        <v>0.0063</v>
      </c>
      <c r="M36" s="38">
        <v>1.4015</v>
      </c>
      <c r="N36" s="38">
        <v>0.2173</v>
      </c>
      <c r="O36" s="38">
        <v>0.7128</v>
      </c>
      <c r="P36" s="32">
        <v>34.36</v>
      </c>
      <c r="Q36" s="31">
        <f>1000*P36/4.1868</f>
        <v>8206.74500812076</v>
      </c>
      <c r="R36" s="32">
        <v>38.07</v>
      </c>
      <c r="S36" s="31">
        <f t="shared" si="1"/>
        <v>9092.863284608771</v>
      </c>
      <c r="T36" s="32">
        <v>49.49</v>
      </c>
      <c r="U36" s="35"/>
      <c r="V36" s="35"/>
      <c r="W36" s="34"/>
      <c r="X36" s="35"/>
      <c r="Y36" s="35"/>
      <c r="AA36" s="11">
        <f t="shared" si="0"/>
        <v>100</v>
      </c>
      <c r="AB36" s="12" t="str">
        <f>IF(AA36=100,"ОК"," ")</f>
        <v>ОК</v>
      </c>
    </row>
    <row r="37" spans="2:28" s="10" customFormat="1" ht="12.75">
      <c r="B37" s="13">
        <v>25</v>
      </c>
      <c r="C37" s="38">
        <v>93.9221</v>
      </c>
      <c r="D37" s="38">
        <v>3.055</v>
      </c>
      <c r="E37" s="38">
        <v>0.8223</v>
      </c>
      <c r="F37" s="38">
        <v>0.1054</v>
      </c>
      <c r="G37" s="38">
        <v>0.1316</v>
      </c>
      <c r="H37" s="38">
        <v>0.0044</v>
      </c>
      <c r="I37" s="38">
        <v>0.0282</v>
      </c>
      <c r="J37" s="38">
        <v>0.0218</v>
      </c>
      <c r="K37" s="38">
        <v>0.0156</v>
      </c>
      <c r="L37" s="38">
        <v>0.0064</v>
      </c>
      <c r="M37" s="38">
        <v>1.6813</v>
      </c>
      <c r="N37" s="38">
        <v>0.2059</v>
      </c>
      <c r="O37" s="38">
        <v>0.7142</v>
      </c>
      <c r="P37" s="32">
        <v>34.28</v>
      </c>
      <c r="Q37" s="31">
        <f>1000*P37/4.1868</f>
        <v>8187.637336390561</v>
      </c>
      <c r="R37" s="32">
        <v>37.98</v>
      </c>
      <c r="S37" s="31">
        <f t="shared" si="1"/>
        <v>9071.367153912297</v>
      </c>
      <c r="T37" s="32">
        <v>49.33</v>
      </c>
      <c r="U37" s="35">
        <v>-18.5</v>
      </c>
      <c r="V37" s="41">
        <v>-12</v>
      </c>
      <c r="W37" s="37"/>
      <c r="X37" s="35"/>
      <c r="Y37" s="35"/>
      <c r="AA37" s="11">
        <f t="shared" si="0"/>
        <v>100.00000000000001</v>
      </c>
      <c r="AB37" s="12" t="str">
        <f>IF(AA37=100,"ОК"," ")</f>
        <v>ОК</v>
      </c>
    </row>
    <row r="38" spans="2:28" s="10" customFormat="1" ht="12.75">
      <c r="B38" s="13">
        <v>26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2"/>
      <c r="Q38" s="31"/>
      <c r="R38" s="32"/>
      <c r="S38" s="31"/>
      <c r="T38" s="32"/>
      <c r="U38" s="35"/>
      <c r="V38" s="35"/>
      <c r="W38" s="37"/>
      <c r="X38" s="35"/>
      <c r="Y38" s="38"/>
      <c r="AA38" s="11">
        <f t="shared" si="0"/>
        <v>0</v>
      </c>
      <c r="AB38" s="12" t="str">
        <f>IF(AA38=100,"ОК"," ")</f>
        <v> </v>
      </c>
    </row>
    <row r="39" spans="2:28" s="10" customFormat="1" ht="12.75">
      <c r="B39" s="13">
        <v>27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2"/>
      <c r="Q39" s="31"/>
      <c r="R39" s="32"/>
      <c r="S39" s="31"/>
      <c r="T39" s="32"/>
      <c r="U39" s="35"/>
      <c r="V39" s="35"/>
      <c r="W39" s="37"/>
      <c r="X39" s="40"/>
      <c r="Y39" s="40"/>
      <c r="AA39" s="11">
        <f t="shared" si="0"/>
        <v>0</v>
      </c>
      <c r="AB39" s="12" t="str">
        <f>IF(AA39=100,"ОК"," ")</f>
        <v> </v>
      </c>
    </row>
    <row r="40" spans="2:28" s="10" customFormat="1" ht="12.75">
      <c r="B40" s="13">
        <v>28</v>
      </c>
      <c r="C40" s="38">
        <v>93.913</v>
      </c>
      <c r="D40" s="38">
        <v>3.0655</v>
      </c>
      <c r="E40" s="38">
        <v>0.8358</v>
      </c>
      <c r="F40" s="38">
        <v>0.1097</v>
      </c>
      <c r="G40" s="38">
        <v>0.1356</v>
      </c>
      <c r="H40" s="38">
        <v>0.0046</v>
      </c>
      <c r="I40" s="38">
        <v>0.0289</v>
      </c>
      <c r="J40" s="38">
        <v>0.0228</v>
      </c>
      <c r="K40" s="38">
        <v>0.024</v>
      </c>
      <c r="L40" s="38">
        <v>0.0057</v>
      </c>
      <c r="M40" s="38">
        <v>1.6463</v>
      </c>
      <c r="N40" s="38">
        <v>0.2081</v>
      </c>
      <c r="O40" s="38">
        <v>0.7147</v>
      </c>
      <c r="P40" s="32">
        <v>34.32</v>
      </c>
      <c r="Q40" s="31">
        <f>1000*P40/4.1868</f>
        <v>8197.191172255662</v>
      </c>
      <c r="R40" s="32">
        <v>38.03</v>
      </c>
      <c r="S40" s="31">
        <f t="shared" si="1"/>
        <v>9083.30944874367</v>
      </c>
      <c r="T40" s="32">
        <v>49.37</v>
      </c>
      <c r="U40" s="35"/>
      <c r="V40" s="35"/>
      <c r="W40" s="37"/>
      <c r="X40" s="40"/>
      <c r="Y40" s="38"/>
      <c r="AA40" s="11">
        <f t="shared" si="0"/>
        <v>100</v>
      </c>
      <c r="AB40" s="12"/>
    </row>
    <row r="41" spans="2:28" s="10" customFormat="1" ht="12.75">
      <c r="B41" s="13">
        <v>29</v>
      </c>
      <c r="C41" s="38">
        <v>93.8167</v>
      </c>
      <c r="D41" s="38">
        <v>3.0857</v>
      </c>
      <c r="E41" s="38">
        <v>0.8288</v>
      </c>
      <c r="F41" s="38">
        <v>0.107</v>
      </c>
      <c r="G41" s="38">
        <v>0.1356</v>
      </c>
      <c r="H41" s="38">
        <v>0.0034</v>
      </c>
      <c r="I41" s="38">
        <v>0.0298</v>
      </c>
      <c r="J41" s="38">
        <v>0.0237</v>
      </c>
      <c r="K41" s="38">
        <v>0.0352</v>
      </c>
      <c r="L41" s="38">
        <v>0.0053</v>
      </c>
      <c r="M41" s="38">
        <v>1.7135</v>
      </c>
      <c r="N41" s="38">
        <v>0.215</v>
      </c>
      <c r="O41" s="38">
        <v>0.7156</v>
      </c>
      <c r="P41" s="32">
        <v>34.31</v>
      </c>
      <c r="Q41" s="31">
        <f>1000*P41/4.1868</f>
        <v>8194.802713289386</v>
      </c>
      <c r="R41" s="32">
        <v>38.02</v>
      </c>
      <c r="S41" s="31">
        <f t="shared" si="1"/>
        <v>9080.920989777396</v>
      </c>
      <c r="T41" s="32">
        <v>49.32</v>
      </c>
      <c r="U41" s="35">
        <v>-17.1</v>
      </c>
      <c r="V41" s="41">
        <v>-12</v>
      </c>
      <c r="W41" s="42"/>
      <c r="X41" s="40">
        <v>0.001</v>
      </c>
      <c r="Y41" s="31">
        <v>0</v>
      </c>
      <c r="AA41" s="11">
        <f t="shared" si="0"/>
        <v>99.9997</v>
      </c>
      <c r="AB41" s="12"/>
    </row>
    <row r="42" spans="2:28" s="10" customFormat="1" ht="12.75">
      <c r="B42" s="13">
        <v>30</v>
      </c>
      <c r="C42" s="38">
        <v>93.9418</v>
      </c>
      <c r="D42" s="38">
        <v>3.052</v>
      </c>
      <c r="E42" s="38">
        <v>0.8203</v>
      </c>
      <c r="F42" s="38">
        <v>0.1056</v>
      </c>
      <c r="G42" s="38">
        <v>0.1343</v>
      </c>
      <c r="H42" s="38">
        <v>0.0036</v>
      </c>
      <c r="I42" s="38">
        <v>0.0292</v>
      </c>
      <c r="J42" s="38">
        <v>0.0229</v>
      </c>
      <c r="K42" s="38">
        <v>0.0214</v>
      </c>
      <c r="L42" s="38">
        <v>0.0065</v>
      </c>
      <c r="M42" s="38">
        <v>1.6477</v>
      </c>
      <c r="N42" s="38">
        <v>0.2148</v>
      </c>
      <c r="O42" s="38">
        <v>0.7144</v>
      </c>
      <c r="P42" s="32">
        <v>34.3</v>
      </c>
      <c r="Q42" s="31">
        <f>1000*P42/4.1868</f>
        <v>8192.414254323112</v>
      </c>
      <c r="R42" s="32">
        <v>38</v>
      </c>
      <c r="S42" s="31">
        <f t="shared" si="1"/>
        <v>9076.144071844847</v>
      </c>
      <c r="T42" s="32">
        <v>49.34</v>
      </c>
      <c r="U42" s="35">
        <v>-17.1</v>
      </c>
      <c r="V42" s="41">
        <v>-12</v>
      </c>
      <c r="W42" s="37"/>
      <c r="X42" s="40"/>
      <c r="Y42" s="43"/>
      <c r="AA42" s="11">
        <f t="shared" si="0"/>
        <v>100.00010000000002</v>
      </c>
      <c r="AB42" s="12" t="str">
        <f>IF(AA42=100,"ОК"," ")</f>
        <v> </v>
      </c>
    </row>
    <row r="43" spans="2:28" s="10" customFormat="1" ht="12" customHeight="1">
      <c r="B43" s="13">
        <v>31</v>
      </c>
      <c r="C43" s="38">
        <v>94.0919</v>
      </c>
      <c r="D43" s="38">
        <v>3.0079</v>
      </c>
      <c r="E43" s="38">
        <v>0.8273</v>
      </c>
      <c r="F43" s="38">
        <v>0.1093</v>
      </c>
      <c r="G43" s="38">
        <v>0.1396</v>
      </c>
      <c r="H43" s="38">
        <v>0.0043</v>
      </c>
      <c r="I43" s="38">
        <v>0.032</v>
      </c>
      <c r="J43" s="38">
        <v>0.0252</v>
      </c>
      <c r="K43" s="38">
        <v>0.0308</v>
      </c>
      <c r="L43" s="38">
        <v>0.0064</v>
      </c>
      <c r="M43" s="38">
        <v>1.5146</v>
      </c>
      <c r="N43" s="38">
        <v>0.2108</v>
      </c>
      <c r="O43" s="38">
        <v>0.7141</v>
      </c>
      <c r="P43" s="32">
        <v>34.36</v>
      </c>
      <c r="Q43" s="31">
        <f>1000*P43/4.1868</f>
        <v>8206.74500812076</v>
      </c>
      <c r="R43" s="32">
        <v>38.07</v>
      </c>
      <c r="S43" s="31">
        <f t="shared" si="1"/>
        <v>9092.863284608771</v>
      </c>
      <c r="T43" s="32">
        <v>49.45</v>
      </c>
      <c r="U43" s="35">
        <v>-16.8</v>
      </c>
      <c r="V43" s="35">
        <v>-11.9</v>
      </c>
      <c r="W43" s="37" t="s">
        <v>46</v>
      </c>
      <c r="X43" s="40"/>
      <c r="Y43" s="43"/>
      <c r="AA43" s="11">
        <f t="shared" si="0"/>
        <v>100.0001</v>
      </c>
      <c r="AB43" s="12" t="str">
        <f>IF(AA43=100,"ОК"," ")</f>
        <v> </v>
      </c>
    </row>
    <row r="44" spans="2:29" ht="12.75" customHeight="1">
      <c r="B44" s="44" t="s">
        <v>47</v>
      </c>
      <c r="C44" s="44"/>
      <c r="D44" s="44"/>
      <c r="E44" s="44"/>
      <c r="F44" s="44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23"/>
      <c r="AA44" s="5"/>
      <c r="AB44" s="6"/>
      <c r="AC44"/>
    </row>
    <row r="45" spans="3:24" ht="1.5" customHeight="1"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</row>
    <row r="46" spans="3:24" ht="12.75" hidden="1"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2"/>
      <c r="R46" s="22"/>
      <c r="S46" s="22"/>
      <c r="T46" s="22"/>
      <c r="U46" s="22"/>
      <c r="V46" s="22"/>
      <c r="W46" s="22"/>
      <c r="X46" s="22"/>
    </row>
    <row r="47" spans="3:20" ht="12.75">
      <c r="C47" s="52" t="s">
        <v>50</v>
      </c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</row>
    <row r="48" spans="3:22" ht="12.75">
      <c r="C48" s="1" t="s">
        <v>34</v>
      </c>
      <c r="K48" s="2" t="s">
        <v>0</v>
      </c>
      <c r="L48" s="2"/>
      <c r="N48" s="2"/>
      <c r="O48" s="2" t="s">
        <v>1</v>
      </c>
      <c r="S48" s="2" t="s">
        <v>2</v>
      </c>
      <c r="T48" s="2"/>
      <c r="U48" s="2"/>
      <c r="V48" s="2"/>
    </row>
    <row r="49" spans="3:20" ht="18" customHeight="1">
      <c r="C49" s="27" t="s">
        <v>35</v>
      </c>
      <c r="D49" s="28"/>
      <c r="E49" s="28"/>
      <c r="F49" s="28"/>
      <c r="G49" s="28"/>
      <c r="H49" s="28"/>
      <c r="I49" s="28"/>
      <c r="J49" s="28"/>
      <c r="K49" s="52" t="s">
        <v>51</v>
      </c>
      <c r="L49" s="52"/>
      <c r="M49" s="52"/>
      <c r="N49" s="52"/>
      <c r="O49" s="52"/>
      <c r="P49" s="52"/>
      <c r="Q49" s="52"/>
      <c r="R49" s="52"/>
      <c r="S49" s="52"/>
      <c r="T49" s="52"/>
    </row>
    <row r="50" spans="3:22" ht="12.75">
      <c r="C50" s="1" t="s">
        <v>36</v>
      </c>
      <c r="K50" s="2" t="s">
        <v>0</v>
      </c>
      <c r="L50" s="2"/>
      <c r="N50" s="2"/>
      <c r="O50" s="2" t="s">
        <v>1</v>
      </c>
      <c r="S50" s="2" t="s">
        <v>2</v>
      </c>
      <c r="T50" s="2"/>
      <c r="U50" s="2"/>
      <c r="V50" s="2"/>
    </row>
    <row r="52" spans="3:25" ht="12.75"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</row>
  </sheetData>
  <sheetProtection/>
  <mergeCells count="34">
    <mergeCell ref="C6:AA6"/>
    <mergeCell ref="B9:B12"/>
    <mergeCell ref="H10:H12"/>
    <mergeCell ref="R10:R12"/>
    <mergeCell ref="W9:W12"/>
    <mergeCell ref="Q10:Q12"/>
    <mergeCell ref="I10:I12"/>
    <mergeCell ref="W2:Y2"/>
    <mergeCell ref="B7:Y7"/>
    <mergeCell ref="B8:Y8"/>
    <mergeCell ref="D10:D12"/>
    <mergeCell ref="C10:C12"/>
    <mergeCell ref="T10:T12"/>
    <mergeCell ref="E10:E12"/>
    <mergeCell ref="S10:S12"/>
    <mergeCell ref="G10:G12"/>
    <mergeCell ref="Y9:Y12"/>
    <mergeCell ref="C47:T47"/>
    <mergeCell ref="M10:M12"/>
    <mergeCell ref="J10:J12"/>
    <mergeCell ref="K49:T49"/>
    <mergeCell ref="C45:X45"/>
    <mergeCell ref="U9:U12"/>
    <mergeCell ref="V9:V12"/>
    <mergeCell ref="X9:X12"/>
    <mergeCell ref="O9:T9"/>
    <mergeCell ref="C9:N9"/>
    <mergeCell ref="B44:F44"/>
    <mergeCell ref="L10:L12"/>
    <mergeCell ref="P10:P12"/>
    <mergeCell ref="N10:N12"/>
    <mergeCell ref="F10:F12"/>
    <mergeCell ref="K10:K12"/>
    <mergeCell ref="O10:O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4" t="s">
        <v>4</v>
      </c>
      <c r="C1" s="14"/>
      <c r="D1" s="18"/>
      <c r="E1" s="18"/>
      <c r="F1" s="18"/>
    </row>
    <row r="2" spans="2:6" ht="12.75">
      <c r="B2" s="14" t="s">
        <v>5</v>
      </c>
      <c r="C2" s="14"/>
      <c r="D2" s="18"/>
      <c r="E2" s="18"/>
      <c r="F2" s="18"/>
    </row>
    <row r="3" spans="2:6" ht="12.75">
      <c r="B3" s="15"/>
      <c r="C3" s="15"/>
      <c r="D3" s="19"/>
      <c r="E3" s="19"/>
      <c r="F3" s="19"/>
    </row>
    <row r="4" spans="2:6" ht="51">
      <c r="B4" s="15" t="s">
        <v>6</v>
      </c>
      <c r="C4" s="15"/>
      <c r="D4" s="19"/>
      <c r="E4" s="19"/>
      <c r="F4" s="19"/>
    </row>
    <row r="5" spans="2:6" ht="12.75">
      <c r="B5" s="15"/>
      <c r="C5" s="15"/>
      <c r="D5" s="19"/>
      <c r="E5" s="19"/>
      <c r="F5" s="19"/>
    </row>
    <row r="6" spans="2:6" ht="25.5">
      <c r="B6" s="14" t="s">
        <v>7</v>
      </c>
      <c r="C6" s="14"/>
      <c r="D6" s="18"/>
      <c r="E6" s="18" t="s">
        <v>8</v>
      </c>
      <c r="F6" s="18" t="s">
        <v>9</v>
      </c>
    </row>
    <row r="7" spans="2:6" ht="13.5" thickBot="1">
      <c r="B7" s="15"/>
      <c r="C7" s="15"/>
      <c r="D7" s="19"/>
      <c r="E7" s="19"/>
      <c r="F7" s="19"/>
    </row>
    <row r="8" spans="2:6" ht="39" thickBot="1">
      <c r="B8" s="16" t="s">
        <v>10</v>
      </c>
      <c r="C8" s="17"/>
      <c r="D8" s="20"/>
      <c r="E8" s="20">
        <v>14</v>
      </c>
      <c r="F8" s="21" t="s">
        <v>11</v>
      </c>
    </row>
    <row r="9" spans="2:6" ht="12.75">
      <c r="B9" s="15"/>
      <c r="C9" s="15"/>
      <c r="D9" s="19"/>
      <c r="E9" s="19"/>
      <c r="F9" s="19"/>
    </row>
    <row r="10" spans="2:6" ht="12.75">
      <c r="B10" s="15"/>
      <c r="C10" s="15"/>
      <c r="D10" s="19"/>
      <c r="E10" s="19"/>
      <c r="F10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Степанова Ольга Григорьевна</cp:lastModifiedBy>
  <cp:lastPrinted>2016-03-31T11:59:36Z</cp:lastPrinted>
  <dcterms:created xsi:type="dcterms:W3CDTF">2010-01-29T08:37:16Z</dcterms:created>
  <dcterms:modified xsi:type="dcterms:W3CDTF">2016-03-31T11:59:53Z</dcterms:modified>
  <cp:category/>
  <cp:version/>
  <cp:contentType/>
  <cp:contentStatus/>
</cp:coreProperties>
</file>