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2240" windowHeight="7890"/>
  </bookViews>
  <sheets>
    <sheet name="лютий" sheetId="2" r:id="rId1"/>
    <sheet name="Лист2" sheetId="3" r:id="rId2"/>
  </sheets>
  <definedNames>
    <definedName name="_xlnm.Print_Area" localSheetId="0">лютий!$A$1:$X$28</definedName>
  </definedNames>
  <calcPr calcId="145621"/>
</workbook>
</file>

<file path=xl/calcChain.xml><?xml version="1.0" encoding="utf-8"?>
<calcChain xmlns="http://schemas.openxmlformats.org/spreadsheetml/2006/main">
  <c r="R23" i="2" l="1"/>
  <c r="P23" i="2"/>
  <c r="R22" i="2" l="1"/>
  <c r="P22" i="2"/>
  <c r="R21" i="2" l="1"/>
  <c r="P21" i="2"/>
  <c r="R20" i="2" l="1"/>
  <c r="P20" i="2"/>
  <c r="R19" i="2" l="1"/>
  <c r="P19" i="2"/>
  <c r="R18" i="2" l="1"/>
  <c r="P18" i="2"/>
  <c r="Z16" i="2" l="1"/>
  <c r="AA16" i="2" s="1"/>
  <c r="Z17" i="2"/>
  <c r="AA17" i="2" s="1"/>
  <c r="Z18" i="2"/>
  <c r="AA18" i="2" s="1"/>
  <c r="Z19" i="2"/>
  <c r="AA19" i="2" s="1"/>
  <c r="Z20" i="2"/>
  <c r="AA20" i="2" s="1"/>
  <c r="Z21" i="2"/>
  <c r="AA21" i="2" s="1"/>
  <c r="Z22" i="2"/>
  <c r="AA22" i="2" s="1"/>
  <c r="Z23" i="2"/>
  <c r="AA23" i="2" s="1"/>
  <c r="Z12" i="2"/>
  <c r="AA12" i="2" s="1"/>
  <c r="Z13" i="2"/>
  <c r="AA13" i="2" s="1"/>
  <c r="Z14" i="2"/>
  <c r="AA14" i="2" s="1"/>
  <c r="Z15" i="2"/>
  <c r="AA15" i="2" s="1"/>
  <c r="Z11" i="2"/>
  <c r="AA11" i="2" s="1"/>
</calcChain>
</file>

<file path=xl/sharedStrings.xml><?xml version="1.0" encoding="utf-8"?>
<sst xmlns="http://schemas.openxmlformats.org/spreadsheetml/2006/main" count="57" uniqueCount="50">
  <si>
    <t>ПАСПОРТ ФІЗИКО-ХІМІЧНИХ ПОКАЗНИКІВ ПРИРОДНОГО ГАЗУ</t>
  </si>
  <si>
    <t xml:space="preserve">переданого </t>
  </si>
  <si>
    <t xml:space="preserve">Шебелинське ЛВУМГ </t>
  </si>
  <si>
    <t>та прийнятого</t>
  </si>
  <si>
    <t>Число місяця</t>
  </si>
  <si>
    <r>
      <t>Маса механічних домішок,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</si>
  <si>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Керівник</t>
  </si>
  <si>
    <t>підрозділу підприємства, якому підпорядковується лабораторія</t>
  </si>
  <si>
    <t>Керівник лабораторії</t>
  </si>
  <si>
    <t>лабораторія, де здійснювались аналізи газу</t>
  </si>
  <si>
    <t>прізвище</t>
  </si>
  <si>
    <t>дата</t>
  </si>
  <si>
    <t>підпис</t>
  </si>
  <si>
    <r>
      <t>Густина,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</si>
  <si>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Головний інженер Шебелинського ЛВУМГ</t>
  </si>
  <si>
    <t>Буховцев О.Л.</t>
  </si>
  <si>
    <t>Завідувач вимірювальної хіміко-аналітичної лабораторії</t>
  </si>
  <si>
    <t>Компонентний склад, мол.%</t>
  </si>
  <si>
    <r>
      <t>Теплота згоряння нижча,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</si>
  <si>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згоряння вища,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</si>
  <si>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</si>
  <si>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перелік ГРС на які поширюються результати контролю</t>
  </si>
  <si>
    <t xml:space="preserve">з газопроводу </t>
  </si>
  <si>
    <t>за період з 01.02.2016 по 29.02.2016</t>
  </si>
  <si>
    <r>
      <t xml:space="preserve">при 20 </t>
    </r>
    <r>
      <rPr>
        <sz val="10"/>
        <color theme="1"/>
        <rFont val="Times New Roman"/>
        <family val="1"/>
        <charset val="204"/>
      </rPr>
      <t>°</t>
    </r>
    <r>
      <rPr>
        <sz val="10"/>
        <color theme="1"/>
        <rFont val="Calibri"/>
        <family val="2"/>
        <scheme val="minor"/>
      </rPr>
      <t>С, 101,325 кПа</t>
    </r>
  </si>
  <si>
    <r>
      <t xml:space="preserve">Температура точки роси вологи (Р=3,92 МПа), </t>
    </r>
    <r>
      <rPr>
        <sz val="10"/>
        <color theme="1"/>
        <rFont val="Times New Roman"/>
        <family val="1"/>
        <charset val="204"/>
      </rPr>
      <t>°</t>
    </r>
    <r>
      <rPr>
        <sz val="10"/>
        <color theme="1"/>
        <rFont val="Calibri"/>
        <family val="2"/>
        <scheme val="minor"/>
      </rPr>
      <t>С</t>
    </r>
  </si>
  <si>
    <r>
      <t xml:space="preserve">Температура точки роси вуглеводнів, </t>
    </r>
    <r>
      <rPr>
        <sz val="10"/>
        <color theme="1"/>
        <rFont val="Times New Roman"/>
        <family val="1"/>
        <charset val="204"/>
      </rPr>
      <t>°</t>
    </r>
    <r>
      <rPr>
        <sz val="10"/>
        <color theme="1"/>
        <rFont val="Calibri"/>
        <family val="2"/>
        <scheme val="minor"/>
      </rPr>
      <t>С</t>
    </r>
  </si>
  <si>
    <t>метан С1</t>
  </si>
  <si>
    <t>етан С2</t>
  </si>
  <si>
    <t>пропан С3</t>
  </si>
  <si>
    <t>ізо-бутан і-С4</t>
  </si>
  <si>
    <t>н-бутан н-С4</t>
  </si>
  <si>
    <t>нео-пентан нео-С4</t>
  </si>
  <si>
    <t>ізо-пентан і-С5</t>
  </si>
  <si>
    <t>н-пентан н-С5</t>
  </si>
  <si>
    <t>гексани та вищі С6+</t>
  </si>
  <si>
    <t>кисень О2</t>
  </si>
  <si>
    <t>азот N2</t>
  </si>
  <si>
    <t>діоксид вуглецю CO2</t>
  </si>
  <si>
    <t>ПАТ "УКРТРАНСГАЗ" Філія УМГ "ХАРКІВТРАНСГАЗ" Шебелинський  пм Шебелинського ЛВУМГ</t>
  </si>
  <si>
    <t>Вимірювальна хіміко-аналітична лабораторія Свідоцтво про атестацію №100-355/2015 дісне до 20.12.2018р.</t>
  </si>
  <si>
    <t>Євтушенко С.О.</t>
  </si>
  <si>
    <t>перемичка О-Ш-ШБКБ Ду 700</t>
  </si>
  <si>
    <t>(точка відбору - ПВВГ  "ЧДКС")</t>
  </si>
  <si>
    <r>
      <t>Теплота згоряння нижча,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</si>
  <si>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згоряння вища,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</si>
  <si>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отс</t>
  </si>
  <si>
    <t>ПВВГ "ЧДЗУ"</t>
  </si>
  <si>
    <r>
      <t>Масова концентрація сірководню, мг/м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</si>
  <si>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
меркаптанової сірки, мг/м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</si>
</sst>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4" fillId="0" borderId="0" xfId="0" applyFont="1"/>
    <xf numFmtId="165" fontId="4" fillId="0" borderId="1" xfId="0" applyNumberFormat="1" applyFont="1" applyBorder="1" applyAlignment="1">
      <alignment horizontal="right"/>
    </xf>
    <xf numFmtId="0" fontId="0" fillId="0" borderId="0" xfId="0" applyBorder="1"/>
    <xf numFmtId="0" fontId="0" fillId="0" borderId="0" xfId="0" applyAlignment="1">
      <alignment horizontal="center"/>
    </xf>
    <xf numFmtId="0" fontId="3" fillId="0" borderId="2" xfId="0" applyFont="1" applyBorder="1"/>
    <xf numFmtId="165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164" fontId="4" fillId="0" borderId="3" xfId="0" applyNumberFormat="1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" fontId="4" fillId="0" borderId="3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 textRotation="90" wrapText="1"/>
    </xf>
    <xf numFmtId="164" fontId="9" fillId="0" borderId="3" xfId="0" applyNumberFormat="1" applyFont="1" applyBorder="1" applyAlignment="1">
      <alignment horizontal="right"/>
    </xf>
    <xf numFmtId="165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right"/>
    </xf>
    <xf numFmtId="0" fontId="2" fillId="0" borderId="0" xfId="0" applyFont="1" applyBorder="1"/>
    <xf numFmtId="49" fontId="2" fillId="0" borderId="0" xfId="0" applyNumberFormat="1" applyFont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164" fontId="2" fillId="0" borderId="0" xfId="0" applyNumberFormat="1" applyFont="1"/>
    <xf numFmtId="0" fontId="2" fillId="0" borderId="0" xfId="0" applyFont="1" applyAlignment="1">
      <alignment horizontal="center"/>
    </xf>
    <xf numFmtId="14" fontId="2" fillId="0" borderId="0" xfId="0" applyNumberFormat="1" applyFont="1"/>
    <xf numFmtId="49" fontId="2" fillId="0" borderId="2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0" fontId="7" fillId="0" borderId="0" xfId="0" applyFont="1" applyBorder="1"/>
    <xf numFmtId="0" fontId="2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left"/>
    </xf>
    <xf numFmtId="166" fontId="0" fillId="0" borderId="0" xfId="0" applyNumberFormat="1"/>
    <xf numFmtId="0" fontId="11" fillId="2" borderId="0" xfId="0" applyNumberFormat="1" applyFont="1" applyFill="1" applyAlignment="1">
      <alignment horizontal="center"/>
    </xf>
    <xf numFmtId="0" fontId="2" fillId="0" borderId="4" xfId="0" applyFont="1" applyBorder="1" applyAlignme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textRotation="90" wrapText="1"/>
    </xf>
    <xf numFmtId="1" fontId="4" fillId="0" borderId="3" xfId="0" applyNumberFormat="1" applyFont="1" applyBorder="1" applyAlignment="1">
      <alignment horizontal="right"/>
    </xf>
    <xf numFmtId="2" fontId="4" fillId="0" borderId="3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9" fillId="0" borderId="3" xfId="0" applyNumberFormat="1" applyFont="1" applyBorder="1" applyAlignment="1">
      <alignment horizontal="right"/>
    </xf>
    <xf numFmtId="2" fontId="9" fillId="0" borderId="1" xfId="0" applyNumberFormat="1" applyFont="1" applyBorder="1" applyAlignment="1">
      <alignment horizontal="right"/>
    </xf>
    <xf numFmtId="49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textRotation="90" wrapText="1"/>
    </xf>
    <xf numFmtId="0" fontId="1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8"/>
  <sheetViews>
    <sheetView tabSelected="1" view="pageBreakPreview" topLeftCell="A4" zoomScale="115" zoomScaleNormal="200" zoomScaleSheetLayoutView="115" workbookViewId="0">
      <pane xSplit="1" topLeftCell="B1" activePane="topRight" state="frozen"/>
      <selection activeCell="A8" sqref="A8"/>
      <selection pane="topRight" activeCell="T15" sqref="T15"/>
    </sheetView>
  </sheetViews>
  <sheetFormatPr defaultRowHeight="15" x14ac:dyDescent="0.25"/>
  <cols>
    <col min="1" max="1" width="4.140625" style="1" customWidth="1"/>
    <col min="2" max="2" width="7.5703125" customWidth="1"/>
    <col min="3" max="13" width="6.28515625" customWidth="1"/>
    <col min="14" max="14" width="6.85546875" style="6" customWidth="1"/>
    <col min="15" max="15" width="7.28515625" style="22" customWidth="1"/>
    <col min="16" max="16" width="7.28515625" style="51" customWidth="1"/>
    <col min="17" max="17" width="7.140625" style="6" customWidth="1"/>
    <col min="18" max="18" width="7.140625" style="51" customWidth="1"/>
    <col min="19" max="19" width="7.140625" style="6" customWidth="1"/>
    <col min="20" max="21" width="6.5703125" style="22" customWidth="1"/>
    <col min="22" max="24" width="6.5703125" customWidth="1"/>
  </cols>
  <sheetData>
    <row r="1" spans="1:27" s="45" customFormat="1" ht="9" customHeight="1" x14ac:dyDescent="0.2">
      <c r="A1" s="45" t="s">
        <v>39</v>
      </c>
      <c r="N1" s="46"/>
      <c r="O1" s="46"/>
      <c r="P1" s="46"/>
      <c r="Q1" s="46"/>
      <c r="R1" s="46"/>
      <c r="S1" s="46"/>
      <c r="T1" s="46"/>
      <c r="U1" s="46"/>
    </row>
    <row r="2" spans="1:27" s="45" customFormat="1" ht="9" customHeight="1" x14ac:dyDescent="0.2">
      <c r="A2" s="47" t="s">
        <v>40</v>
      </c>
      <c r="N2" s="46"/>
      <c r="O2" s="46"/>
      <c r="P2" s="46"/>
      <c r="Q2" s="46"/>
      <c r="R2" s="46"/>
      <c r="S2" s="46"/>
      <c r="T2" s="46"/>
      <c r="U2" s="46"/>
    </row>
    <row r="3" spans="1:27" s="45" customFormat="1" ht="9" customHeight="1" x14ac:dyDescent="0.2">
      <c r="A3" s="47"/>
      <c r="N3" s="46"/>
      <c r="O3" s="46"/>
      <c r="P3" s="46"/>
      <c r="Q3" s="46"/>
      <c r="R3" s="46"/>
      <c r="S3" s="46"/>
      <c r="T3" s="46"/>
      <c r="U3" s="46"/>
    </row>
    <row r="4" spans="1:27" ht="15.75" x14ac:dyDescent="0.25">
      <c r="A4" s="58" t="s">
        <v>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</row>
    <row r="5" spans="1:27" x14ac:dyDescent="0.25">
      <c r="A5" s="35" t="s">
        <v>1</v>
      </c>
      <c r="B5" s="24"/>
      <c r="C5" s="36" t="s">
        <v>2</v>
      </c>
      <c r="D5" s="36"/>
      <c r="E5" s="36"/>
      <c r="F5" s="36"/>
      <c r="G5" s="24"/>
      <c r="H5" s="25" t="s">
        <v>3</v>
      </c>
      <c r="I5" s="36" t="s">
        <v>2</v>
      </c>
      <c r="J5" s="36"/>
      <c r="K5" s="37"/>
      <c r="L5" s="36"/>
      <c r="M5" s="35" t="s">
        <v>21</v>
      </c>
      <c r="N5" s="24"/>
      <c r="O5" s="38"/>
      <c r="P5" s="38"/>
      <c r="Q5" s="38"/>
      <c r="R5" s="38"/>
      <c r="S5" s="39"/>
      <c r="T5" s="39"/>
      <c r="U5" s="39"/>
      <c r="V5" s="24"/>
      <c r="W5" s="24"/>
      <c r="X5" s="40"/>
    </row>
    <row r="6" spans="1:27" x14ac:dyDescent="0.25">
      <c r="A6" s="41"/>
      <c r="B6" s="68" t="s">
        <v>47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</row>
    <row r="7" spans="1:27" x14ac:dyDescent="0.25">
      <c r="A7" s="42" t="s">
        <v>22</v>
      </c>
      <c r="B7" s="34"/>
      <c r="C7" s="43"/>
      <c r="D7" s="67" t="s">
        <v>42</v>
      </c>
      <c r="E7" s="67"/>
      <c r="F7" s="67"/>
      <c r="G7" s="67"/>
      <c r="H7" s="67"/>
      <c r="I7" s="67"/>
      <c r="J7" s="34" t="s">
        <v>23</v>
      </c>
      <c r="K7" s="34"/>
      <c r="L7" s="34"/>
      <c r="M7" s="34"/>
      <c r="N7" s="44"/>
      <c r="O7" s="44"/>
      <c r="P7" s="67" t="s">
        <v>43</v>
      </c>
      <c r="Q7" s="67"/>
      <c r="R7" s="67"/>
      <c r="S7" s="67"/>
      <c r="T7" s="67"/>
      <c r="U7" s="50"/>
      <c r="V7" s="50"/>
      <c r="W7" s="34"/>
      <c r="X7" s="34"/>
    </row>
    <row r="8" spans="1:27" ht="9" customHeight="1" x14ac:dyDescent="0.25">
      <c r="A8" s="2"/>
      <c r="C8" s="3"/>
      <c r="I8" s="3"/>
      <c r="N8" s="23"/>
      <c r="O8" s="23"/>
      <c r="Q8" s="23"/>
      <c r="S8" s="23"/>
      <c r="T8" s="23"/>
      <c r="U8" s="23"/>
    </row>
    <row r="9" spans="1:27" ht="15.75" customHeight="1" x14ac:dyDescent="0.25">
      <c r="A9" s="66" t="s">
        <v>4</v>
      </c>
      <c r="B9" s="64" t="s">
        <v>17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0" t="s">
        <v>24</v>
      </c>
      <c r="O9" s="60"/>
      <c r="P9" s="60"/>
      <c r="Q9" s="61"/>
      <c r="R9" s="61"/>
      <c r="S9" s="61"/>
      <c r="T9" s="62" t="s">
        <v>25</v>
      </c>
      <c r="U9" s="62" t="s">
        <v>26</v>
      </c>
      <c r="V9" s="62" t="s">
        <v>48</v>
      </c>
      <c r="W9" s="62" t="s">
        <v>49</v>
      </c>
      <c r="X9" s="62" t="s">
        <v>5</v>
      </c>
    </row>
    <row r="10" spans="1:27" ht="103.5" customHeight="1" x14ac:dyDescent="0.25">
      <c r="A10" s="63"/>
      <c r="B10" s="30" t="s">
        <v>27</v>
      </c>
      <c r="C10" s="30" t="s">
        <v>28</v>
      </c>
      <c r="D10" s="30" t="s">
        <v>29</v>
      </c>
      <c r="E10" s="30" t="s">
        <v>30</v>
      </c>
      <c r="F10" s="30" t="s">
        <v>31</v>
      </c>
      <c r="G10" s="30" t="s">
        <v>32</v>
      </c>
      <c r="H10" s="30" t="s">
        <v>33</v>
      </c>
      <c r="I10" s="30" t="s">
        <v>34</v>
      </c>
      <c r="J10" s="30" t="s">
        <v>35</v>
      </c>
      <c r="K10" s="30" t="s">
        <v>36</v>
      </c>
      <c r="L10" s="30" t="s">
        <v>37</v>
      </c>
      <c r="M10" s="30" t="s">
        <v>38</v>
      </c>
      <c r="N10" s="30" t="s">
        <v>13</v>
      </c>
      <c r="O10" s="30" t="s">
        <v>18</v>
      </c>
      <c r="P10" s="52" t="s">
        <v>44</v>
      </c>
      <c r="Q10" s="30" t="s">
        <v>19</v>
      </c>
      <c r="R10" s="52" t="s">
        <v>45</v>
      </c>
      <c r="S10" s="30" t="s">
        <v>20</v>
      </c>
      <c r="T10" s="65"/>
      <c r="U10" s="65"/>
      <c r="V10" s="63"/>
      <c r="W10" s="63"/>
      <c r="X10" s="63"/>
    </row>
    <row r="11" spans="1:27" x14ac:dyDescent="0.25">
      <c r="A11" s="28">
        <v>1</v>
      </c>
      <c r="B11" s="29">
        <v>93.027299999999997</v>
      </c>
      <c r="C11" s="29">
        <v>4.0496999999999996</v>
      </c>
      <c r="D11" s="29">
        <v>0.88060000000000005</v>
      </c>
      <c r="E11" s="29">
        <v>0.1032</v>
      </c>
      <c r="F11" s="29">
        <v>0.1845</v>
      </c>
      <c r="G11" s="29">
        <v>1.26E-2</v>
      </c>
      <c r="H11" s="29">
        <v>5.7099999999999998E-2</v>
      </c>
      <c r="I11" s="29">
        <v>4.6300000000000001E-2</v>
      </c>
      <c r="J11" s="29">
        <v>0.1343</v>
      </c>
      <c r="K11" s="29">
        <v>1.5E-3</v>
      </c>
      <c r="L11" s="29">
        <v>1.2970999999999999</v>
      </c>
      <c r="M11" s="29">
        <v>0.20580000000000001</v>
      </c>
      <c r="N11" s="29">
        <v>0.72289999999999999</v>
      </c>
      <c r="O11" s="54">
        <v>34.962299999999999</v>
      </c>
      <c r="P11" s="53"/>
      <c r="Q11" s="54">
        <v>38.735399999999998</v>
      </c>
      <c r="R11" s="53"/>
      <c r="S11" s="56">
        <v>49.999000000000002</v>
      </c>
      <c r="T11" s="31">
        <v>-1.4</v>
      </c>
      <c r="U11" s="26">
        <v>5.9</v>
      </c>
      <c r="V11" s="27"/>
      <c r="W11" s="27"/>
      <c r="X11" s="27"/>
      <c r="Z11" s="48">
        <f t="shared" ref="Z11" si="0">SUM(B11:M11)</f>
        <v>100</v>
      </c>
      <c r="AA11" s="49" t="str">
        <f t="shared" ref="AA11" si="1">IF(Z11=100,"ОК"," ")</f>
        <v>ОК</v>
      </c>
    </row>
    <row r="12" spans="1:27" x14ac:dyDescent="0.25">
      <c r="A12" s="18">
        <v>3</v>
      </c>
      <c r="B12" s="4">
        <v>93.005499999999998</v>
      </c>
      <c r="C12" s="4">
        <v>4.0515999999999996</v>
      </c>
      <c r="D12" s="4">
        <v>0.88800000000000001</v>
      </c>
      <c r="E12" s="4">
        <v>0.1032</v>
      </c>
      <c r="F12" s="4">
        <v>0.18459999999999999</v>
      </c>
      <c r="G12" s="4">
        <v>6.6E-3</v>
      </c>
      <c r="H12" s="4">
        <v>4.65E-2</v>
      </c>
      <c r="I12" s="4">
        <v>4.2200000000000001E-2</v>
      </c>
      <c r="J12" s="4">
        <v>0.1416</v>
      </c>
      <c r="K12" s="4">
        <v>1.5E-3</v>
      </c>
      <c r="L12" s="4">
        <v>1.3059000000000001</v>
      </c>
      <c r="M12" s="4">
        <v>0.22289999999999999</v>
      </c>
      <c r="N12" s="4">
        <v>0.72299999999999998</v>
      </c>
      <c r="O12" s="55">
        <v>34.946100000000001</v>
      </c>
      <c r="P12" s="53"/>
      <c r="Q12" s="55">
        <v>38.717700000000001</v>
      </c>
      <c r="R12" s="53"/>
      <c r="S12" s="57">
        <v>49.973799999999997</v>
      </c>
      <c r="T12" s="33">
        <v>-2.7</v>
      </c>
      <c r="U12" s="20">
        <v>7.1</v>
      </c>
      <c r="V12" s="21" t="s">
        <v>46</v>
      </c>
      <c r="W12" s="21">
        <v>0.2</v>
      </c>
      <c r="X12" s="21"/>
      <c r="Z12" s="48">
        <f t="shared" ref="Z12:Z16" si="2">SUM(B12:M12)</f>
        <v>100.00009999999997</v>
      </c>
      <c r="AA12" s="49" t="str">
        <f t="shared" ref="AA12:AA16" si="3">IF(Z12=100,"ОК"," ")</f>
        <v xml:space="preserve"> </v>
      </c>
    </row>
    <row r="13" spans="1:27" x14ac:dyDescent="0.25">
      <c r="A13" s="18">
        <v>5</v>
      </c>
      <c r="B13" s="4">
        <v>92.9773</v>
      </c>
      <c r="C13" s="4">
        <v>4.0702999999999996</v>
      </c>
      <c r="D13" s="4">
        <v>0.9032</v>
      </c>
      <c r="E13" s="4">
        <v>0.10680000000000001</v>
      </c>
      <c r="F13" s="4">
        <v>0.1908</v>
      </c>
      <c r="G13" s="4">
        <v>6.7999999999999996E-3</v>
      </c>
      <c r="H13" s="4">
        <v>4.02E-2</v>
      </c>
      <c r="I13" s="4">
        <v>4.24E-2</v>
      </c>
      <c r="J13" s="4">
        <v>0.1239</v>
      </c>
      <c r="K13" s="4">
        <v>1.9E-3</v>
      </c>
      <c r="L13" s="4">
        <v>1.3407</v>
      </c>
      <c r="M13" s="4">
        <v>0.1958</v>
      </c>
      <c r="N13" s="4">
        <v>0.72260000000000002</v>
      </c>
      <c r="O13" s="55">
        <v>34.934699999999999</v>
      </c>
      <c r="P13" s="53"/>
      <c r="Q13" s="55">
        <v>38.705399999999997</v>
      </c>
      <c r="R13" s="53"/>
      <c r="S13" s="57">
        <v>49.9696</v>
      </c>
      <c r="T13" s="33">
        <v>-3.2</v>
      </c>
      <c r="U13" s="20">
        <v>6.1</v>
      </c>
      <c r="V13" s="21"/>
      <c r="W13" s="21"/>
      <c r="X13" s="21" t="s">
        <v>46</v>
      </c>
      <c r="Z13" s="48">
        <f t="shared" si="2"/>
        <v>100.00010000000002</v>
      </c>
      <c r="AA13" s="49" t="str">
        <f t="shared" si="3"/>
        <v xml:space="preserve"> </v>
      </c>
    </row>
    <row r="14" spans="1:27" x14ac:dyDescent="0.25">
      <c r="A14" s="18">
        <v>8</v>
      </c>
      <c r="B14" s="4">
        <v>93.049000000000007</v>
      </c>
      <c r="C14" s="4">
        <v>4.0331999999999999</v>
      </c>
      <c r="D14" s="4">
        <v>0.87860000000000005</v>
      </c>
      <c r="E14" s="4">
        <v>0.1051</v>
      </c>
      <c r="F14" s="4">
        <v>0.18609999999999999</v>
      </c>
      <c r="G14" s="4">
        <v>1.04E-2</v>
      </c>
      <c r="H14" s="4">
        <v>5.5800000000000002E-2</v>
      </c>
      <c r="I14" s="4">
        <v>4.7199999999999999E-2</v>
      </c>
      <c r="J14" s="4">
        <v>0.1489</v>
      </c>
      <c r="K14" s="4">
        <v>1.1000000000000001E-3</v>
      </c>
      <c r="L14" s="4">
        <v>1.2637</v>
      </c>
      <c r="M14" s="4">
        <v>0.22090000000000001</v>
      </c>
      <c r="N14" s="4">
        <v>0.72319999999999995</v>
      </c>
      <c r="O14" s="55">
        <v>34.982100000000003</v>
      </c>
      <c r="P14" s="53"/>
      <c r="Q14" s="55">
        <v>38.756900000000002</v>
      </c>
      <c r="R14" s="53"/>
      <c r="S14" s="55">
        <v>50.015799999999999</v>
      </c>
      <c r="T14" s="20">
        <v>-4.4000000000000004</v>
      </c>
      <c r="U14" s="20">
        <v>8.5</v>
      </c>
      <c r="V14" s="21"/>
      <c r="W14" s="21"/>
      <c r="X14" s="21"/>
      <c r="Z14" s="48">
        <f t="shared" si="2"/>
        <v>100</v>
      </c>
      <c r="AA14" s="49" t="str">
        <f t="shared" si="3"/>
        <v>ОК</v>
      </c>
    </row>
    <row r="15" spans="1:27" x14ac:dyDescent="0.25">
      <c r="A15" s="18">
        <v>10</v>
      </c>
      <c r="B15" s="4">
        <v>93.010900000000007</v>
      </c>
      <c r="C15" s="4">
        <v>4.0380000000000003</v>
      </c>
      <c r="D15" s="4">
        <v>0.89039999999999997</v>
      </c>
      <c r="E15" s="4">
        <v>0.10539999999999999</v>
      </c>
      <c r="F15" s="4">
        <v>0.18909999999999999</v>
      </c>
      <c r="G15" s="4">
        <v>9.9000000000000008E-3</v>
      </c>
      <c r="H15" s="4">
        <v>5.7299999999999997E-2</v>
      </c>
      <c r="I15" s="4">
        <v>4.7699999999999999E-2</v>
      </c>
      <c r="J15" s="4">
        <v>0.1651</v>
      </c>
      <c r="K15" s="4">
        <v>1.1000000000000001E-3</v>
      </c>
      <c r="L15" s="4">
        <v>1.2665999999999999</v>
      </c>
      <c r="M15" s="4">
        <v>0.2185</v>
      </c>
      <c r="N15" s="4">
        <v>0.72389999999999999</v>
      </c>
      <c r="O15" s="55">
        <v>35.014400000000002</v>
      </c>
      <c r="P15" s="53"/>
      <c r="Q15" s="55">
        <v>38.791499999999999</v>
      </c>
      <c r="R15" s="53"/>
      <c r="S15" s="55">
        <v>50.035499999999999</v>
      </c>
      <c r="T15" s="20">
        <v>-8.1999999999999993</v>
      </c>
      <c r="U15" s="20">
        <v>8</v>
      </c>
      <c r="V15" s="21"/>
      <c r="W15" s="21"/>
      <c r="X15" s="21"/>
      <c r="Z15" s="48">
        <f t="shared" si="2"/>
        <v>100</v>
      </c>
      <c r="AA15" s="49" t="str">
        <f t="shared" si="3"/>
        <v>ОК</v>
      </c>
    </row>
    <row r="16" spans="1:27" x14ac:dyDescent="0.25">
      <c r="A16" s="18">
        <v>12</v>
      </c>
      <c r="B16" s="4">
        <v>92.771699999999996</v>
      </c>
      <c r="C16" s="4">
        <v>4.1181000000000001</v>
      </c>
      <c r="D16" s="4">
        <v>0.91290000000000004</v>
      </c>
      <c r="E16" s="4">
        <v>0.1101</v>
      </c>
      <c r="F16" s="4">
        <v>0.1968</v>
      </c>
      <c r="G16" s="4">
        <v>1.44E-2</v>
      </c>
      <c r="H16" s="4">
        <v>6.88E-2</v>
      </c>
      <c r="I16" s="4">
        <v>5.7099999999999998E-2</v>
      </c>
      <c r="J16" s="4">
        <v>0.14699999999999999</v>
      </c>
      <c r="K16" s="4">
        <v>1.8E-3</v>
      </c>
      <c r="L16" s="4">
        <v>1.3643000000000001</v>
      </c>
      <c r="M16" s="4">
        <v>0.23699999999999999</v>
      </c>
      <c r="N16" s="4">
        <v>0.72570000000000001</v>
      </c>
      <c r="O16" s="55">
        <v>35.020299999999999</v>
      </c>
      <c r="P16" s="53"/>
      <c r="Q16" s="55">
        <v>38.796300000000002</v>
      </c>
      <c r="R16" s="53"/>
      <c r="S16" s="55">
        <v>49.982199999999999</v>
      </c>
      <c r="T16" s="20">
        <v>-7.4</v>
      </c>
      <c r="U16" s="20">
        <v>6.1</v>
      </c>
      <c r="V16" s="21"/>
      <c r="W16" s="21"/>
      <c r="X16" s="21"/>
      <c r="Z16" s="48">
        <f t="shared" si="2"/>
        <v>99.999999999999986</v>
      </c>
      <c r="AA16" s="49" t="str">
        <f t="shared" si="3"/>
        <v>ОК</v>
      </c>
    </row>
    <row r="17" spans="1:44" x14ac:dyDescent="0.25">
      <c r="A17" s="18">
        <v>15</v>
      </c>
      <c r="B17" s="4">
        <v>92.827799999999996</v>
      </c>
      <c r="C17" s="4">
        <v>4.12</v>
      </c>
      <c r="D17" s="4">
        <v>0.90920000000000001</v>
      </c>
      <c r="E17" s="4">
        <v>0.1081</v>
      </c>
      <c r="F17" s="4">
        <v>0.19309999999999999</v>
      </c>
      <c r="G17" s="4">
        <v>9.7999999999999997E-3</v>
      </c>
      <c r="H17" s="4">
        <v>5.96E-2</v>
      </c>
      <c r="I17" s="4">
        <v>4.8899999999999999E-2</v>
      </c>
      <c r="J17" s="4">
        <v>0.14829999999999999</v>
      </c>
      <c r="K17" s="4">
        <v>1.6999999999999999E-3</v>
      </c>
      <c r="L17" s="4">
        <v>1.3439000000000001</v>
      </c>
      <c r="M17" s="4">
        <v>0.2296</v>
      </c>
      <c r="N17" s="4">
        <v>0.72489999999999999</v>
      </c>
      <c r="O17" s="55">
        <v>35.002899999999997</v>
      </c>
      <c r="P17" s="53"/>
      <c r="Q17" s="55">
        <v>38.777900000000002</v>
      </c>
      <c r="R17" s="53"/>
      <c r="S17" s="55">
        <v>49.9861</v>
      </c>
      <c r="T17" s="20">
        <v>-2.4</v>
      </c>
      <c r="U17" s="20">
        <v>9.1</v>
      </c>
      <c r="V17" s="21"/>
      <c r="W17" s="21"/>
      <c r="X17" s="21"/>
      <c r="Z17" s="48">
        <f t="shared" ref="Z17:Z23" si="4">SUM(B17:M17)</f>
        <v>100.00000000000001</v>
      </c>
      <c r="AA17" s="49" t="str">
        <f t="shared" ref="AA17:AA23" si="5">IF(Z17=100,"ОК"," ")</f>
        <v>ОК</v>
      </c>
    </row>
    <row r="18" spans="1:44" x14ac:dyDescent="0.25">
      <c r="A18" s="18">
        <v>17</v>
      </c>
      <c r="B18" s="4">
        <v>92.874099999999999</v>
      </c>
      <c r="C18" s="4">
        <v>4.1386000000000003</v>
      </c>
      <c r="D18" s="4">
        <v>0.90649999999999997</v>
      </c>
      <c r="E18" s="4">
        <v>0.1071</v>
      </c>
      <c r="F18" s="4">
        <v>0.19109999999999999</v>
      </c>
      <c r="G18" s="4">
        <v>9.1999999999999998E-3</v>
      </c>
      <c r="H18" s="4">
        <v>5.6800000000000003E-2</v>
      </c>
      <c r="I18" s="4">
        <v>4.7100000000000003E-2</v>
      </c>
      <c r="J18" s="4">
        <v>0.14510000000000001</v>
      </c>
      <c r="K18" s="4">
        <v>1.8E-3</v>
      </c>
      <c r="L18" s="32">
        <v>1.3386</v>
      </c>
      <c r="M18" s="32">
        <v>0.184</v>
      </c>
      <c r="N18" s="32">
        <v>0.72409999999999997</v>
      </c>
      <c r="O18" s="55">
        <v>35.011400000000002</v>
      </c>
      <c r="P18" s="53">
        <f t="shared" ref="P18:P23" si="6">O18*238.846</f>
        <v>8362.3328443999999</v>
      </c>
      <c r="Q18" s="55">
        <v>38.787700000000001</v>
      </c>
      <c r="R18" s="53">
        <f t="shared" ref="R18:R23" si="7">Q18*238.846</f>
        <v>9264.2869941999998</v>
      </c>
      <c r="S18" s="55">
        <v>50.0246</v>
      </c>
      <c r="T18" s="20">
        <v>-3.5</v>
      </c>
      <c r="U18" s="20">
        <v>8.4</v>
      </c>
      <c r="V18" s="21"/>
      <c r="W18" s="21"/>
      <c r="X18" s="21"/>
      <c r="Z18" s="48">
        <f t="shared" si="4"/>
        <v>100</v>
      </c>
      <c r="AA18" s="49" t="str">
        <f t="shared" si="5"/>
        <v>ОК</v>
      </c>
    </row>
    <row r="19" spans="1:44" x14ac:dyDescent="0.25">
      <c r="A19" s="18">
        <v>19</v>
      </c>
      <c r="B19" s="4">
        <v>92.882400000000004</v>
      </c>
      <c r="C19" s="4">
        <v>4.1032000000000002</v>
      </c>
      <c r="D19" s="4">
        <v>0.8931</v>
      </c>
      <c r="E19" s="4">
        <v>0.1055</v>
      </c>
      <c r="F19" s="4">
        <v>0.18940000000000001</v>
      </c>
      <c r="G19" s="4">
        <v>1.15E-2</v>
      </c>
      <c r="H19" s="4">
        <v>6.59E-2</v>
      </c>
      <c r="I19" s="4">
        <v>5.3499999999999999E-2</v>
      </c>
      <c r="J19" s="4">
        <v>0.14510000000000001</v>
      </c>
      <c r="K19" s="4">
        <v>1.9E-3</v>
      </c>
      <c r="L19" s="32">
        <v>1.3331</v>
      </c>
      <c r="M19" s="32">
        <v>0.21540000000000001</v>
      </c>
      <c r="N19" s="32">
        <v>0.72450000000000003</v>
      </c>
      <c r="O19" s="55">
        <v>35.002400000000002</v>
      </c>
      <c r="P19" s="53">
        <f t="shared" si="6"/>
        <v>8360.1832304</v>
      </c>
      <c r="Q19" s="55">
        <v>38.777799999999999</v>
      </c>
      <c r="R19" s="53">
        <f t="shared" si="7"/>
        <v>9261.9224188000007</v>
      </c>
      <c r="S19" s="55">
        <v>50.0002</v>
      </c>
      <c r="T19" s="20">
        <v>-3.7</v>
      </c>
      <c r="U19" s="20">
        <v>9.6</v>
      </c>
      <c r="V19" s="21"/>
      <c r="W19" s="21"/>
      <c r="X19" s="21"/>
      <c r="Z19" s="48">
        <f t="shared" si="4"/>
        <v>100.00000000000003</v>
      </c>
      <c r="AA19" s="49" t="str">
        <f t="shared" si="5"/>
        <v>ОК</v>
      </c>
    </row>
    <row r="20" spans="1:44" x14ac:dyDescent="0.25">
      <c r="A20" s="18">
        <v>22</v>
      </c>
      <c r="B20" s="4">
        <v>93.081699999999998</v>
      </c>
      <c r="C20" s="4">
        <v>4.0384000000000002</v>
      </c>
      <c r="D20" s="4">
        <v>0.86729999999999996</v>
      </c>
      <c r="E20" s="4">
        <v>0.10050000000000001</v>
      </c>
      <c r="F20" s="4">
        <v>0.17710000000000001</v>
      </c>
      <c r="G20" s="4">
        <v>7.1999999999999998E-3</v>
      </c>
      <c r="H20" s="4">
        <v>4.8599999999999997E-2</v>
      </c>
      <c r="I20" s="4">
        <v>4.0800000000000003E-2</v>
      </c>
      <c r="J20" s="4">
        <v>0.111</v>
      </c>
      <c r="K20" s="4">
        <v>2.0999999999999999E-3</v>
      </c>
      <c r="L20" s="32">
        <v>1.3110999999999999</v>
      </c>
      <c r="M20" s="32">
        <v>0.21429999999999999</v>
      </c>
      <c r="N20" s="32">
        <v>0.72150000000000003</v>
      </c>
      <c r="O20" s="55">
        <v>34.886699999999998</v>
      </c>
      <c r="P20" s="53">
        <f t="shared" si="6"/>
        <v>8332.548748199999</v>
      </c>
      <c r="Q20" s="55">
        <v>38.654000000000003</v>
      </c>
      <c r="R20" s="53">
        <f t="shared" si="7"/>
        <v>9232.3532840000007</v>
      </c>
      <c r="S20" s="55">
        <v>49.941299999999998</v>
      </c>
      <c r="T20" s="20">
        <v>-3.1</v>
      </c>
      <c r="U20" s="20">
        <v>9.9</v>
      </c>
      <c r="V20" s="21" t="s">
        <v>46</v>
      </c>
      <c r="W20" s="20">
        <v>0.2</v>
      </c>
      <c r="X20" s="4"/>
      <c r="Z20" s="48">
        <f t="shared" si="4"/>
        <v>100.00009999999997</v>
      </c>
      <c r="AA20" s="49" t="str">
        <f t="shared" si="5"/>
        <v xml:space="preserve"> </v>
      </c>
    </row>
    <row r="21" spans="1:44" x14ac:dyDescent="0.25">
      <c r="A21" s="18">
        <v>24</v>
      </c>
      <c r="B21" s="4">
        <v>92.942300000000003</v>
      </c>
      <c r="C21" s="4">
        <v>4.0694999999999997</v>
      </c>
      <c r="D21" s="4">
        <v>0.89239999999999997</v>
      </c>
      <c r="E21" s="4">
        <v>0.1066</v>
      </c>
      <c r="F21" s="4">
        <v>0.18959999999999999</v>
      </c>
      <c r="G21" s="4">
        <v>1.0500000000000001E-2</v>
      </c>
      <c r="H21" s="4">
        <v>5.1799999999999999E-2</v>
      </c>
      <c r="I21" s="4">
        <v>4.6100000000000002E-2</v>
      </c>
      <c r="J21" s="4">
        <v>0.1439</v>
      </c>
      <c r="K21" s="4">
        <v>1.8E-3</v>
      </c>
      <c r="L21" s="32">
        <v>1.3193999999999999</v>
      </c>
      <c r="M21" s="32">
        <v>0.22639999999999999</v>
      </c>
      <c r="N21" s="32">
        <v>0.7238</v>
      </c>
      <c r="O21" s="55">
        <v>34.970100000000002</v>
      </c>
      <c r="P21" s="53">
        <f t="shared" si="6"/>
        <v>8352.4685046000013</v>
      </c>
      <c r="Q21" s="55">
        <v>38.743200000000002</v>
      </c>
      <c r="R21" s="53">
        <f t="shared" si="7"/>
        <v>9253.6583472000002</v>
      </c>
      <c r="S21" s="55">
        <v>49.979599999999998</v>
      </c>
      <c r="T21" s="20">
        <v>-3.1</v>
      </c>
      <c r="U21" s="20">
        <v>10.6</v>
      </c>
      <c r="V21" s="21"/>
      <c r="W21" s="21"/>
      <c r="X21" s="21" t="s">
        <v>46</v>
      </c>
      <c r="Z21" s="48">
        <f t="shared" si="4"/>
        <v>100.0003</v>
      </c>
      <c r="AA21" s="49" t="str">
        <f t="shared" si="5"/>
        <v xml:space="preserve"> </v>
      </c>
    </row>
    <row r="22" spans="1:44" x14ac:dyDescent="0.25">
      <c r="A22" s="18">
        <v>26</v>
      </c>
      <c r="B22" s="4">
        <v>92.906300000000002</v>
      </c>
      <c r="C22" s="4">
        <v>4.1006</v>
      </c>
      <c r="D22" s="4">
        <v>0.90029999999999999</v>
      </c>
      <c r="E22" s="4">
        <v>0.1076</v>
      </c>
      <c r="F22" s="4">
        <v>0.1928</v>
      </c>
      <c r="G22" s="4">
        <v>8.6999999999999994E-3</v>
      </c>
      <c r="H22" s="4">
        <v>4.8899999999999999E-2</v>
      </c>
      <c r="I22" s="4">
        <v>4.4699999999999997E-2</v>
      </c>
      <c r="J22" s="4">
        <v>0.1419</v>
      </c>
      <c r="K22" s="4">
        <v>1.9E-3</v>
      </c>
      <c r="L22" s="32">
        <v>1.331</v>
      </c>
      <c r="M22" s="32">
        <v>0.21540000000000001</v>
      </c>
      <c r="N22" s="32">
        <v>0.7238</v>
      </c>
      <c r="O22" s="55">
        <v>34.976700000000001</v>
      </c>
      <c r="P22" s="53">
        <f t="shared" si="6"/>
        <v>8354.0448882000001</v>
      </c>
      <c r="Q22" s="55">
        <v>38.7502</v>
      </c>
      <c r="R22" s="53">
        <f t="shared" si="7"/>
        <v>9255.3302691999997</v>
      </c>
      <c r="S22" s="55">
        <v>49.985799999999998</v>
      </c>
      <c r="T22" s="20">
        <v>-3.8</v>
      </c>
      <c r="U22" s="20">
        <v>9.1</v>
      </c>
      <c r="V22" s="21"/>
      <c r="W22" s="21"/>
      <c r="X22" s="21"/>
      <c r="Z22" s="48">
        <f t="shared" si="4"/>
        <v>100.00010000000005</v>
      </c>
      <c r="AA22" s="49" t="str">
        <f t="shared" si="5"/>
        <v xml:space="preserve"> </v>
      </c>
    </row>
    <row r="23" spans="1:44" x14ac:dyDescent="0.25">
      <c r="A23" s="18">
        <v>29</v>
      </c>
      <c r="B23" s="4">
        <v>93.020399999999995</v>
      </c>
      <c r="C23" s="4">
        <v>4.0541999999999998</v>
      </c>
      <c r="D23" s="4">
        <v>0.88539999999999996</v>
      </c>
      <c r="E23" s="4">
        <v>0.1047</v>
      </c>
      <c r="F23" s="4">
        <v>0.1875</v>
      </c>
      <c r="G23" s="4">
        <v>1.29E-2</v>
      </c>
      <c r="H23" s="4">
        <v>6.2600000000000003E-2</v>
      </c>
      <c r="I23" s="4">
        <v>4.6800000000000001E-2</v>
      </c>
      <c r="J23" s="4">
        <v>0.14080000000000001</v>
      </c>
      <c r="K23" s="4">
        <v>1.4E-3</v>
      </c>
      <c r="L23" s="32">
        <v>1.3031999999999999</v>
      </c>
      <c r="M23" s="32">
        <v>0.1802</v>
      </c>
      <c r="N23" s="32">
        <v>0.72309999999999997</v>
      </c>
      <c r="O23" s="55">
        <v>34.990699999999997</v>
      </c>
      <c r="P23" s="53">
        <f t="shared" si="6"/>
        <v>8357.3887321999991</v>
      </c>
      <c r="Q23" s="55">
        <v>38.766100000000002</v>
      </c>
      <c r="R23" s="53">
        <f t="shared" si="7"/>
        <v>9259.1279205999999</v>
      </c>
      <c r="S23" s="4">
        <v>50.030799999999999</v>
      </c>
      <c r="T23" s="20">
        <v>-4.2</v>
      </c>
      <c r="U23" s="20">
        <v>9.9</v>
      </c>
      <c r="V23" s="21"/>
      <c r="W23" s="21"/>
      <c r="X23" s="21"/>
      <c r="Y23" s="5"/>
      <c r="Z23" s="48">
        <f t="shared" si="4"/>
        <v>100.0001</v>
      </c>
      <c r="AA23" s="49" t="str">
        <f t="shared" si="5"/>
        <v xml:space="preserve"> </v>
      </c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</row>
    <row r="24" spans="1:44" ht="7.5" customHeight="1" x14ac:dyDescent="0.25">
      <c r="A24" s="19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17"/>
      <c r="P24" s="17"/>
      <c r="Q24" s="17"/>
      <c r="R24" s="17"/>
      <c r="S24" s="17"/>
      <c r="T24" s="17"/>
      <c r="U24" s="17"/>
      <c r="V24" s="9"/>
      <c r="W24" s="9"/>
      <c r="X24" s="9"/>
    </row>
    <row r="25" spans="1:44" x14ac:dyDescent="0.25">
      <c r="A25" s="2" t="s">
        <v>6</v>
      </c>
      <c r="E25" s="10" t="s">
        <v>14</v>
      </c>
      <c r="F25" s="10"/>
      <c r="G25" s="10"/>
      <c r="H25" s="10"/>
      <c r="I25" s="10"/>
      <c r="J25" s="10"/>
      <c r="K25" s="10"/>
      <c r="L25" s="10"/>
      <c r="M25" s="10"/>
      <c r="N25" s="10" t="s">
        <v>15</v>
      </c>
      <c r="O25" s="11"/>
      <c r="P25" s="11"/>
      <c r="Q25" s="11"/>
      <c r="R25" s="11"/>
      <c r="S25" s="11"/>
      <c r="T25" s="11"/>
      <c r="U25" s="11"/>
      <c r="V25" s="10"/>
      <c r="W25" s="10"/>
      <c r="X25" s="10"/>
    </row>
    <row r="26" spans="1:44" s="3" customFormat="1" ht="12.75" x14ac:dyDescent="0.2">
      <c r="A26" s="12"/>
      <c r="E26" s="13" t="s">
        <v>7</v>
      </c>
      <c r="N26" s="3" t="s">
        <v>10</v>
      </c>
      <c r="O26" s="14"/>
      <c r="P26" s="14"/>
      <c r="Q26" s="15"/>
      <c r="R26" s="15"/>
      <c r="S26" s="15" t="s">
        <v>12</v>
      </c>
      <c r="T26" s="15"/>
      <c r="U26" s="15"/>
      <c r="V26" s="13" t="s">
        <v>11</v>
      </c>
      <c r="W26" s="13"/>
    </row>
    <row r="27" spans="1:44" x14ac:dyDescent="0.25">
      <c r="A27" s="2" t="s">
        <v>8</v>
      </c>
      <c r="E27" s="10" t="s">
        <v>16</v>
      </c>
      <c r="F27" s="10"/>
      <c r="G27" s="10"/>
      <c r="H27" s="10"/>
      <c r="I27" s="10"/>
      <c r="J27" s="10"/>
      <c r="K27" s="10"/>
      <c r="L27" s="10"/>
      <c r="M27" s="10"/>
      <c r="N27" s="10" t="s">
        <v>41</v>
      </c>
      <c r="O27" s="11"/>
      <c r="P27" s="11"/>
      <c r="Q27" s="16"/>
      <c r="R27" s="16"/>
      <c r="S27" s="16"/>
      <c r="T27" s="16"/>
      <c r="U27" s="16"/>
      <c r="V27" s="7"/>
      <c r="W27" s="7"/>
      <c r="X27" s="10"/>
    </row>
    <row r="28" spans="1:44" s="3" customFormat="1" ht="12.75" x14ac:dyDescent="0.2">
      <c r="A28" s="12"/>
      <c r="E28" s="13" t="s">
        <v>9</v>
      </c>
      <c r="N28" s="3" t="s">
        <v>10</v>
      </c>
      <c r="O28" s="14"/>
      <c r="P28" s="14"/>
      <c r="Q28" s="15"/>
      <c r="R28" s="15"/>
      <c r="S28" s="15" t="s">
        <v>12</v>
      </c>
      <c r="T28" s="15"/>
      <c r="U28" s="15"/>
      <c r="V28" s="13" t="s">
        <v>11</v>
      </c>
      <c r="W28" s="13"/>
    </row>
  </sheetData>
  <mergeCells count="12">
    <mergeCell ref="A4:X4"/>
    <mergeCell ref="N9:S9"/>
    <mergeCell ref="W9:W10"/>
    <mergeCell ref="X9:X10"/>
    <mergeCell ref="B9:M9"/>
    <mergeCell ref="A9:A10"/>
    <mergeCell ref="T9:T10"/>
    <mergeCell ref="U9:U10"/>
    <mergeCell ref="V9:V10"/>
    <mergeCell ref="D7:I7"/>
    <mergeCell ref="B6:X6"/>
    <mergeCell ref="P7:T7"/>
  </mergeCells>
  <printOptions horizontalCentered="1"/>
  <pageMargins left="0.47244094488188981" right="0.47244094488188981" top="0.41562500000000002" bottom="0.19685039370078741" header="0" footer="0"/>
  <pageSetup paperSize="9" scale="8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лютий</vt:lpstr>
      <vt:lpstr>Лист2</vt:lpstr>
      <vt:lpstr>лютий!Область_печати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2016-03-02T07:03:34Z</dcterms:modified>
</cp:coreProperties>
</file>