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<sst xmlns="http://schemas.openxmlformats.org/spreadsheetml/2006/main" count="97" uniqueCount="52">
  <si>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</si>
  <si>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</si>
  <si>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</si>
  <si>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</si>
  <si>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</si>
  <si>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</si>
  <si>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</si>
  <si>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</si>
  <si>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</si>
  <si>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</si>
  <si>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</si>
  <si>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</si>
  <si>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</si>
  <si>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</si>
  <si>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</si>
  <si>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</si>
  <si>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</si>
  <si>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</si>
  <si>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</si>
  <si>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</si>
  <si>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</si>
  <si>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</si>
  <si>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</si>
  <si>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</si>
  <si>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</si>
  <si>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</si>
  <si>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</si>
  <si>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</si>
  <si>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</si>
  <si>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</si>
  <si>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</si>
  <si>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</si>
  <si>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</si>
  <si>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</si>
  <si>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</si>
  <si>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</si>
  <si>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</si>
  <si>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</si>
  <si>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</si>
  <si>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</si>
  <si>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</si>
  <si>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</si>
  <si>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Філія УМГ 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</si>
  <si>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Криворізьке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</si>
  <si>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ПЄ0048/13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16.05.2018р.</t>
    </r>
  </si>
  <si>
    <t>Начальник Криворізького ЛВУМГ                                                                    Р.В.Матвієнко                                                                                                           1.03.2016р.</t>
  </si>
  <si>
    <t xml:space="preserve">  по  магістральним газопроводам   ШДО,  ШДКРІ  за період з   01.02.2016 по 29.02.2016 р. </t>
  </si>
  <si>
    <r>
      <t xml:space="preserve"> переданого  УМГ "ХАРКІВТРАНСГАЗ" Криворізьким ЛВУМГ по </t>
    </r>
    <r>
      <rPr>
        <b/>
        <sz val="10"/>
        <rFont val="Arial"/>
        <family val="2"/>
      </rPr>
      <t>ГРС смт.Радушне</t>
    </r>
    <r>
      <rPr>
        <sz val="10"/>
        <rFont val="Arial"/>
        <family val="2"/>
      </rPr>
      <t xml:space="preserve">,ГРС с.Кірове(Прогрес) ,ГРС с.Радіонівка( Аеропорт),  ГРС с.Гейківка, ГРС 4 смт.Широке, ГРС с. Андріївка, ГРС с.Зелена Балка,ГРС с. Марфівка,ГРС с. Карпівка, ГРС  с.Степове, ГРС 6 м. Кривий Ріг  та  прийнятого ПАТ Криворіжгаз, ПАТ Дніпропетровськгаз Дніпропетровська обл, ВАТ Кіровоградгаз Кіровоградська обл, </t>
    </r>
  </si>
  <si>
    <t xml:space="preserve">  О.Г.Степанова                                                                                                            1.03.2016р.</t>
  </si>
  <si>
    <t>не виявл.</t>
  </si>
  <si>
    <t>*- прибор в ремонті</t>
  </si>
  <si>
    <t>*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</si>
</sst>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 vertical="top" wrapText="1"/>
    </xf>
    <xf numFmtId="179" fontId="17" fillId="0" borderId="10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2" fontId="17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wrapText="1"/>
    </xf>
    <xf numFmtId="177" fontId="1" fillId="0" borderId="14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177" fontId="1" fillId="0" borderId="14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" fillId="0" borderId="15" xfId="0" applyFont="1" applyBorder="1" applyAlignment="1">
      <alignment horizontal="left"/>
    </xf>
    <xf numFmtId="0" fontId="1" fillId="0" borderId="0" xfId="0" applyFont="1" applyAlignment="1">
      <alignment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0" fillId="0" borderId="16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25">
      <selection activeCell="Y41" sqref="Y4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8"/>
      <c r="X2" s="59"/>
      <c r="Y2" s="59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7" t="s">
        <v>32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</row>
    <row r="7" spans="2:27" ht="38.25" customHeight="1">
      <c r="B7" s="60" t="s">
        <v>47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4"/>
      <c r="AA7" s="4"/>
    </row>
    <row r="8" spans="2:27" ht="21.75" customHeight="1">
      <c r="B8" s="62" t="s">
        <v>46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4"/>
      <c r="AA8" s="4"/>
    </row>
    <row r="9" spans="2:29" ht="32.25" customHeight="1">
      <c r="B9" s="75" t="s">
        <v>17</v>
      </c>
      <c r="C9" s="64" t="s">
        <v>33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49"/>
      <c r="P9" s="50"/>
      <c r="Q9" s="50"/>
      <c r="R9" s="51"/>
      <c r="S9" s="51"/>
      <c r="T9" s="52"/>
      <c r="U9" s="71" t="s">
        <v>30</v>
      </c>
      <c r="V9" s="74" t="s">
        <v>31</v>
      </c>
      <c r="W9" s="48" t="s">
        <v>39</v>
      </c>
      <c r="X9" s="48" t="s">
        <v>40</v>
      </c>
      <c r="Y9" s="48" t="s">
        <v>41</v>
      </c>
      <c r="Z9" s="4"/>
      <c r="AB9" s="7"/>
      <c r="AC9"/>
    </row>
    <row r="10" spans="2:29" ht="48.75" customHeight="1">
      <c r="B10" s="76"/>
      <c r="C10" s="46" t="s">
        <v>18</v>
      </c>
      <c r="D10" s="46" t="s">
        <v>19</v>
      </c>
      <c r="E10" s="46" t="s">
        <v>20</v>
      </c>
      <c r="F10" s="46" t="s">
        <v>21</v>
      </c>
      <c r="G10" s="46" t="s">
        <v>22</v>
      </c>
      <c r="H10" s="46" t="s">
        <v>23</v>
      </c>
      <c r="I10" s="46" t="s">
        <v>24</v>
      </c>
      <c r="J10" s="46" t="s">
        <v>25</v>
      </c>
      <c r="K10" s="46" t="s">
        <v>26</v>
      </c>
      <c r="L10" s="46" t="s">
        <v>27</v>
      </c>
      <c r="M10" s="43" t="s">
        <v>28</v>
      </c>
      <c r="N10" s="43" t="s">
        <v>29</v>
      </c>
      <c r="O10" s="43" t="s">
        <v>13</v>
      </c>
      <c r="P10" s="53" t="s">
        <v>37</v>
      </c>
      <c r="Q10" s="43" t="s">
        <v>38</v>
      </c>
      <c r="R10" s="43" t="s">
        <v>14</v>
      </c>
      <c r="S10" s="43" t="s">
        <v>15</v>
      </c>
      <c r="T10" s="43" t="s">
        <v>16</v>
      </c>
      <c r="U10" s="72"/>
      <c r="V10" s="44"/>
      <c r="W10" s="48"/>
      <c r="X10" s="48"/>
      <c r="Y10" s="48"/>
      <c r="Z10" s="4"/>
      <c r="AB10" s="7"/>
      <c r="AC10"/>
    </row>
    <row r="11" spans="2:29" ht="15.75" customHeight="1">
      <c r="B11" s="7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4"/>
      <c r="N11" s="44"/>
      <c r="O11" s="44"/>
      <c r="P11" s="54"/>
      <c r="Q11" s="56"/>
      <c r="R11" s="44"/>
      <c r="S11" s="44"/>
      <c r="T11" s="44"/>
      <c r="U11" s="72"/>
      <c r="V11" s="44"/>
      <c r="W11" s="48"/>
      <c r="X11" s="48"/>
      <c r="Y11" s="48"/>
      <c r="Z11" s="4"/>
      <c r="AB11" s="7"/>
      <c r="AC11"/>
    </row>
    <row r="12" spans="2:29" ht="21" customHeight="1">
      <c r="B12" s="77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5"/>
      <c r="N12" s="45"/>
      <c r="O12" s="45"/>
      <c r="P12" s="55"/>
      <c r="Q12" s="57"/>
      <c r="R12" s="45"/>
      <c r="S12" s="45"/>
      <c r="T12" s="45"/>
      <c r="U12" s="73"/>
      <c r="V12" s="45"/>
      <c r="W12" s="48"/>
      <c r="X12" s="48"/>
      <c r="Y12" s="48"/>
      <c r="Z12" s="4"/>
      <c r="AB12" s="7"/>
      <c r="AC12"/>
    </row>
    <row r="13" spans="2:28" s="12" customFormat="1" ht="12.75">
      <c r="B13" s="9">
        <v>1</v>
      </c>
      <c r="C13" s="33">
        <v>95.0366</v>
      </c>
      <c r="D13" s="33">
        <v>2.3817</v>
      </c>
      <c r="E13" s="34">
        <v>0.6821</v>
      </c>
      <c r="F13" s="34">
        <v>0.0968</v>
      </c>
      <c r="G13" s="34">
        <v>0.1125</v>
      </c>
      <c r="H13" s="34">
        <v>0.0038</v>
      </c>
      <c r="I13" s="34">
        <v>0.0205</v>
      </c>
      <c r="J13" s="34">
        <v>0.0163</v>
      </c>
      <c r="K13" s="34">
        <v>0.0285</v>
      </c>
      <c r="L13" s="34">
        <v>0.0083</v>
      </c>
      <c r="M13" s="34">
        <v>1.4678</v>
      </c>
      <c r="N13" s="34">
        <v>0.1449</v>
      </c>
      <c r="O13" s="34">
        <v>0.7047</v>
      </c>
      <c r="P13" s="38">
        <v>34.1071</v>
      </c>
      <c r="Q13" s="32">
        <f>1000*P13/4.1868</f>
        <v>8146.340880863669</v>
      </c>
      <c r="R13" s="39">
        <v>37.8177</v>
      </c>
      <c r="S13" s="32">
        <f>1000*R13/4.1868</f>
        <v>9032.602464889655</v>
      </c>
      <c r="T13" s="38">
        <v>49.4409</v>
      </c>
      <c r="U13" s="33" t="s">
        <v>51</v>
      </c>
      <c r="V13" s="29" t="s">
        <v>51</v>
      </c>
      <c r="W13" s="17"/>
      <c r="X13" s="10"/>
      <c r="Y13" s="10"/>
      <c r="AA13" s="13">
        <f>SUM(C13:N13)</f>
        <v>99.99980000000001</v>
      </c>
      <c r="AB13" s="14" t="str">
        <f>IF(AA13=100,"ОК"," ")</f>
        <v> </v>
      </c>
    </row>
    <row r="14" spans="2:28" s="12" customFormat="1" ht="12.75">
      <c r="B14" s="9">
        <v>2</v>
      </c>
      <c r="C14" s="34">
        <v>95.4668</v>
      </c>
      <c r="D14" s="34">
        <v>2.2854</v>
      </c>
      <c r="E14" s="34">
        <v>0.6893</v>
      </c>
      <c r="F14" s="34">
        <v>0.1032</v>
      </c>
      <c r="G14" s="34">
        <v>0.1145</v>
      </c>
      <c r="H14" s="34">
        <v>0.0038</v>
      </c>
      <c r="I14" s="34">
        <v>0.0244</v>
      </c>
      <c r="J14" s="34">
        <v>0.0185</v>
      </c>
      <c r="K14" s="34">
        <v>0.0412</v>
      </c>
      <c r="L14" s="34">
        <v>0.0082</v>
      </c>
      <c r="M14" s="34">
        <v>1.0956</v>
      </c>
      <c r="N14" s="34">
        <v>0.1491</v>
      </c>
      <c r="O14" s="34">
        <v>0.7031</v>
      </c>
      <c r="P14" s="38">
        <v>34.238</v>
      </c>
      <c r="Q14" s="32">
        <f>1000*P14/4.1868</f>
        <v>8177.605808732206</v>
      </c>
      <c r="R14" s="39">
        <v>37.9628</v>
      </c>
      <c r="S14" s="32">
        <f>1000*R14/4.1868</f>
        <v>9067.259004490305</v>
      </c>
      <c r="T14" s="38">
        <v>49.6878</v>
      </c>
      <c r="U14" s="33" t="s">
        <v>51</v>
      </c>
      <c r="V14" s="42" t="s">
        <v>51</v>
      </c>
      <c r="W14" s="29"/>
      <c r="X14" s="10"/>
      <c r="Y14" s="10"/>
      <c r="AA14" s="13">
        <f aca="true" t="shared" si="0" ref="AA14:AA43">SUM(C14:N14)</f>
        <v>100.00000000000003</v>
      </c>
      <c r="AB14" s="14" t="str">
        <f>IF(AA14=100,"ОК"," ")</f>
        <v>ОК</v>
      </c>
    </row>
    <row r="15" spans="2:28" s="12" customFormat="1" ht="12.75">
      <c r="B15" s="9">
        <v>3</v>
      </c>
      <c r="C15" s="33">
        <v>95.2876</v>
      </c>
      <c r="D15" s="33">
        <v>2.3481</v>
      </c>
      <c r="E15" s="34">
        <v>0.698</v>
      </c>
      <c r="F15" s="34">
        <v>0.1026</v>
      </c>
      <c r="G15" s="34">
        <v>0.1154</v>
      </c>
      <c r="H15" s="34">
        <v>0.0039</v>
      </c>
      <c r="I15" s="34">
        <v>0.0223</v>
      </c>
      <c r="J15" s="34">
        <v>0.0179</v>
      </c>
      <c r="K15" s="34">
        <v>0.0286</v>
      </c>
      <c r="L15" s="34">
        <v>0.0087</v>
      </c>
      <c r="M15" s="34">
        <v>1.2215</v>
      </c>
      <c r="N15" s="34">
        <v>0.1453</v>
      </c>
      <c r="O15" s="34">
        <v>0.7037</v>
      </c>
      <c r="P15" s="38">
        <v>34.1992</v>
      </c>
      <c r="Q15" s="32">
        <f>1000*P15/4.1868</f>
        <v>8168.338587943059</v>
      </c>
      <c r="R15" s="39">
        <v>37.9196</v>
      </c>
      <c r="S15" s="32">
        <f>1000*R15/4.1868</f>
        <v>9056.940861755997</v>
      </c>
      <c r="T15" s="38">
        <v>49.609</v>
      </c>
      <c r="U15" s="33" t="s">
        <v>51</v>
      </c>
      <c r="V15" s="29" t="s">
        <v>51</v>
      </c>
      <c r="W15" s="41" t="s">
        <v>49</v>
      </c>
      <c r="X15" s="10"/>
      <c r="Y15" s="10"/>
      <c r="AA15" s="13">
        <f t="shared" si="0"/>
        <v>99.9999</v>
      </c>
      <c r="AB15" s="14" t="str">
        <f>IF(AA15=100,"ОК"," ")</f>
        <v> </v>
      </c>
    </row>
    <row r="16" spans="2:28" s="12" customFormat="1" ht="12.75">
      <c r="B16" s="9">
        <v>4</v>
      </c>
      <c r="C16" s="16">
        <v>94.9374</v>
      </c>
      <c r="D16" s="16">
        <v>2.4716</v>
      </c>
      <c r="E16" s="16">
        <v>0.741</v>
      </c>
      <c r="F16" s="16">
        <v>0.1041</v>
      </c>
      <c r="G16" s="16">
        <v>0.1235</v>
      </c>
      <c r="H16" s="16">
        <v>0.0037</v>
      </c>
      <c r="I16" s="16">
        <v>0.0181</v>
      </c>
      <c r="J16" s="16">
        <v>0.0167</v>
      </c>
      <c r="K16" s="16">
        <v>0.03</v>
      </c>
      <c r="L16" s="16">
        <v>0.0083</v>
      </c>
      <c r="M16" s="16">
        <v>1.3929</v>
      </c>
      <c r="N16" s="16">
        <v>0.1525</v>
      </c>
      <c r="O16" s="16">
        <v>0.706</v>
      </c>
      <c r="P16" s="39">
        <v>34.1978</v>
      </c>
      <c r="Q16" s="32">
        <f>1000*P16/4.1868</f>
        <v>8168.004203687781</v>
      </c>
      <c r="R16" s="39">
        <v>37.9157</v>
      </c>
      <c r="S16" s="32">
        <f>1000*R16/4.1868</f>
        <v>9056.009362759149</v>
      </c>
      <c r="T16" s="39">
        <v>49.5251</v>
      </c>
      <c r="U16" s="33" t="s">
        <v>51</v>
      </c>
      <c r="V16" s="42" t="s">
        <v>51</v>
      </c>
      <c r="W16" s="17"/>
      <c r="X16" s="10"/>
      <c r="Y16" s="10"/>
      <c r="AA16" s="13">
        <f t="shared" si="0"/>
        <v>99.99980000000001</v>
      </c>
      <c r="AB16" s="14" t="str">
        <f>IF(AA16=100,"ОК"," ")</f>
        <v> </v>
      </c>
    </row>
    <row r="17" spans="2:28" s="12" customFormat="1" ht="12.75">
      <c r="B17" s="9">
        <v>5</v>
      </c>
      <c r="C17" s="16">
        <v>95.0618</v>
      </c>
      <c r="D17" s="16">
        <v>2.4927</v>
      </c>
      <c r="E17" s="16">
        <v>0.7493</v>
      </c>
      <c r="F17" s="16">
        <v>0.1056</v>
      </c>
      <c r="G17" s="16">
        <v>0.1231</v>
      </c>
      <c r="H17" s="16">
        <v>0.0035</v>
      </c>
      <c r="I17" s="16">
        <v>0.0242</v>
      </c>
      <c r="J17" s="16">
        <v>0.0184</v>
      </c>
      <c r="K17" s="16">
        <v>0.0113</v>
      </c>
      <c r="L17" s="16">
        <v>0.0078</v>
      </c>
      <c r="M17" s="16">
        <v>1.2413</v>
      </c>
      <c r="N17" s="16">
        <v>0.161</v>
      </c>
      <c r="O17" s="16">
        <v>0.7065</v>
      </c>
      <c r="P17" s="39">
        <v>34.2384</v>
      </c>
      <c r="Q17" s="32">
        <f>1000*P17/4.1868</f>
        <v>8177.701347090858</v>
      </c>
      <c r="R17" s="39">
        <v>37.9444</v>
      </c>
      <c r="S17" s="32">
        <f aca="true" t="shared" si="1" ref="S17:S41">1000*R17/4.1868</f>
        <v>9062.864239992357</v>
      </c>
      <c r="T17" s="39">
        <v>49.5423</v>
      </c>
      <c r="U17" s="33" t="s">
        <v>51</v>
      </c>
      <c r="V17" s="35" t="s">
        <v>51</v>
      </c>
      <c r="W17" s="28"/>
      <c r="X17" s="10"/>
      <c r="Y17" s="10"/>
      <c r="AA17" s="13">
        <f t="shared" si="0"/>
        <v>100</v>
      </c>
      <c r="AB17" s="14" t="str">
        <f>IF(AA17=100,"ОК"," ")</f>
        <v>ОК</v>
      </c>
    </row>
    <row r="18" spans="2:28" s="12" customFormat="1" ht="12.75">
      <c r="B18" s="9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39"/>
      <c r="Q18" s="32"/>
      <c r="R18" s="39"/>
      <c r="S18" s="32"/>
      <c r="T18" s="39"/>
      <c r="U18" s="10"/>
      <c r="V18" s="10"/>
      <c r="W18" s="28"/>
      <c r="X18" s="10"/>
      <c r="Y18" s="10"/>
      <c r="AA18" s="13">
        <f t="shared" si="0"/>
        <v>0</v>
      </c>
      <c r="AB18" s="14"/>
    </row>
    <row r="19" spans="2:28" s="12" customFormat="1" ht="12.75">
      <c r="B19" s="9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39"/>
      <c r="Q19" s="32"/>
      <c r="R19" s="39"/>
      <c r="S19" s="32"/>
      <c r="T19" s="39"/>
      <c r="U19" s="10"/>
      <c r="V19" s="10"/>
      <c r="W19" s="28"/>
      <c r="X19" s="10"/>
      <c r="Y19" s="10"/>
      <c r="AA19" s="13">
        <f t="shared" si="0"/>
        <v>0</v>
      </c>
      <c r="AB19" s="14"/>
    </row>
    <row r="20" spans="2:28" s="12" customFormat="1" ht="12.75">
      <c r="B20" s="9">
        <v>8</v>
      </c>
      <c r="C20" s="16">
        <v>94.8847</v>
      </c>
      <c r="D20" s="16">
        <v>2.688</v>
      </c>
      <c r="E20" s="16">
        <v>0.8984</v>
      </c>
      <c r="F20" s="16">
        <v>0.1256</v>
      </c>
      <c r="G20" s="16">
        <v>0.1622</v>
      </c>
      <c r="H20" s="16">
        <v>0.0041</v>
      </c>
      <c r="I20" s="16">
        <v>0.037</v>
      </c>
      <c r="J20" s="16">
        <v>0.0292</v>
      </c>
      <c r="K20" s="16">
        <v>0.0193</v>
      </c>
      <c r="L20" s="16">
        <v>0.0065</v>
      </c>
      <c r="M20" s="16">
        <v>0.9354</v>
      </c>
      <c r="N20" s="16">
        <v>0.2096</v>
      </c>
      <c r="O20" s="16">
        <v>0.7107</v>
      </c>
      <c r="P20" s="39">
        <v>34.5351</v>
      </c>
      <c r="Q20" s="32">
        <f>1000*P20/4.1868</f>
        <v>8248.566924620234</v>
      </c>
      <c r="R20" s="39">
        <v>38.2652</v>
      </c>
      <c r="S20" s="32">
        <f t="shared" si="1"/>
        <v>9139.486003630458</v>
      </c>
      <c r="T20" s="39">
        <v>49.8142</v>
      </c>
      <c r="U20" s="33" t="s">
        <v>51</v>
      </c>
      <c r="V20" s="29" t="s">
        <v>51</v>
      </c>
      <c r="W20" s="28"/>
      <c r="X20" s="10"/>
      <c r="Y20" s="10"/>
      <c r="AA20" s="13">
        <f t="shared" si="0"/>
        <v>100</v>
      </c>
      <c r="AB20" s="14"/>
    </row>
    <row r="21" spans="2:28" s="12" customFormat="1" ht="12.75">
      <c r="B21" s="9">
        <v>9</v>
      </c>
      <c r="C21" s="16">
        <v>95.0291</v>
      </c>
      <c r="D21" s="16">
        <v>2.6341</v>
      </c>
      <c r="E21" s="16">
        <v>0.7928</v>
      </c>
      <c r="F21" s="16">
        <v>0.1114</v>
      </c>
      <c r="G21" s="16">
        <v>0.128</v>
      </c>
      <c r="H21" s="16">
        <v>0.0043</v>
      </c>
      <c r="I21" s="16">
        <v>0.0273</v>
      </c>
      <c r="J21" s="16">
        <v>0.0206</v>
      </c>
      <c r="K21" s="16">
        <v>0.0072</v>
      </c>
      <c r="L21" s="16">
        <v>0.0076</v>
      </c>
      <c r="M21" s="16">
        <v>1.0324</v>
      </c>
      <c r="N21" s="16">
        <v>0.2051</v>
      </c>
      <c r="O21" s="16">
        <v>0.7079</v>
      </c>
      <c r="P21" s="39">
        <v>34.3629</v>
      </c>
      <c r="Q21" s="32">
        <f>1000*P21/4.1868</f>
        <v>8207.437661220982</v>
      </c>
      <c r="R21" s="39">
        <v>38.0795</v>
      </c>
      <c r="S21" s="32">
        <f t="shared" si="1"/>
        <v>9095.132320626732</v>
      </c>
      <c r="T21" s="39">
        <v>49.6701</v>
      </c>
      <c r="U21" s="33" t="s">
        <v>51</v>
      </c>
      <c r="V21" s="29" t="s">
        <v>51</v>
      </c>
      <c r="W21" s="17"/>
      <c r="X21" s="10"/>
      <c r="Y21" s="10"/>
      <c r="AA21" s="13">
        <f t="shared" si="0"/>
        <v>99.9999</v>
      </c>
      <c r="AB21" s="14"/>
    </row>
    <row r="22" spans="2:28" s="12" customFormat="1" ht="12.75">
      <c r="B22" s="9">
        <v>10</v>
      </c>
      <c r="C22" s="16">
        <v>95.0614</v>
      </c>
      <c r="D22" s="16">
        <v>2.5934</v>
      </c>
      <c r="E22" s="16">
        <v>0.7814</v>
      </c>
      <c r="F22" s="16">
        <v>0.1092</v>
      </c>
      <c r="G22" s="16">
        <v>0.1252</v>
      </c>
      <c r="H22" s="16">
        <v>0.0033</v>
      </c>
      <c r="I22" s="16">
        <v>0.0261</v>
      </c>
      <c r="J22" s="16">
        <v>0.02</v>
      </c>
      <c r="K22" s="16">
        <v>0.0112</v>
      </c>
      <c r="L22" s="16">
        <v>0.0066</v>
      </c>
      <c r="M22" s="16">
        <v>1.0639</v>
      </c>
      <c r="N22" s="16">
        <v>0.1982</v>
      </c>
      <c r="O22" s="16">
        <v>0.7075</v>
      </c>
      <c r="P22" s="39">
        <v>34.3368</v>
      </c>
      <c r="Q22" s="32">
        <f>1000*P22/4.1868</f>
        <v>8201.203783319002</v>
      </c>
      <c r="R22" s="39">
        <v>38.0512</v>
      </c>
      <c r="S22" s="32">
        <f t="shared" si="1"/>
        <v>9088.372981752174</v>
      </c>
      <c r="T22" s="39">
        <v>49.6471</v>
      </c>
      <c r="U22" s="33" t="s">
        <v>51</v>
      </c>
      <c r="V22" s="42" t="s">
        <v>51</v>
      </c>
      <c r="W22" s="28"/>
      <c r="X22" s="10"/>
      <c r="Y22" s="10"/>
      <c r="AA22" s="13">
        <f t="shared" si="0"/>
        <v>99.99990000000003</v>
      </c>
      <c r="AB22" s="14"/>
    </row>
    <row r="23" spans="2:28" s="12" customFormat="1" ht="12.75">
      <c r="B23" s="9">
        <v>11</v>
      </c>
      <c r="C23" s="16">
        <v>95.146</v>
      </c>
      <c r="D23" s="16">
        <v>2.5722</v>
      </c>
      <c r="E23" s="16">
        <v>0.7807</v>
      </c>
      <c r="F23" s="16">
        <v>0.1111</v>
      </c>
      <c r="G23" s="16">
        <v>0.1267</v>
      </c>
      <c r="H23" s="16">
        <v>0.0036</v>
      </c>
      <c r="I23" s="16">
        <v>0.0267</v>
      </c>
      <c r="J23" s="16">
        <v>0.0199</v>
      </c>
      <c r="K23" s="16">
        <v>0.0116</v>
      </c>
      <c r="L23" s="16">
        <v>0.0077</v>
      </c>
      <c r="M23" s="16">
        <v>1.0022</v>
      </c>
      <c r="N23" s="16">
        <v>0.1918</v>
      </c>
      <c r="O23" s="16">
        <v>0.707</v>
      </c>
      <c r="P23" s="39">
        <v>34.3572</v>
      </c>
      <c r="Q23" s="32">
        <f>1000*P23/4.1868</f>
        <v>8206.076239610204</v>
      </c>
      <c r="R23" s="39">
        <v>38.0739</v>
      </c>
      <c r="S23" s="32">
        <f t="shared" si="1"/>
        <v>9093.79478360562</v>
      </c>
      <c r="T23" s="39">
        <v>49.6934</v>
      </c>
      <c r="U23" s="33" t="s">
        <v>51</v>
      </c>
      <c r="V23" s="35" t="s">
        <v>51</v>
      </c>
      <c r="W23" s="17"/>
      <c r="X23" s="10"/>
      <c r="Y23" s="10"/>
      <c r="AA23" s="13">
        <f t="shared" si="0"/>
        <v>100.0002</v>
      </c>
      <c r="AB23" s="14"/>
    </row>
    <row r="24" spans="2:28" s="12" customFormat="1" ht="12.75">
      <c r="B24" s="9">
        <v>12</v>
      </c>
      <c r="C24" s="16">
        <v>95.0464</v>
      </c>
      <c r="D24" s="16">
        <v>2.6361</v>
      </c>
      <c r="E24" s="16">
        <v>0.7879</v>
      </c>
      <c r="F24" s="16">
        <v>0.1104</v>
      </c>
      <c r="G24" s="16">
        <v>0.126</v>
      </c>
      <c r="H24" s="16">
        <v>0.0033</v>
      </c>
      <c r="I24" s="16">
        <v>0.0263</v>
      </c>
      <c r="J24" s="16">
        <v>0.0198</v>
      </c>
      <c r="K24" s="16">
        <v>0.0162</v>
      </c>
      <c r="L24" s="16">
        <v>0.0064</v>
      </c>
      <c r="M24" s="16">
        <v>1.0333</v>
      </c>
      <c r="N24" s="16">
        <v>0.1879</v>
      </c>
      <c r="O24" s="16">
        <v>0.7077</v>
      </c>
      <c r="P24" s="39">
        <v>34.3731</v>
      </c>
      <c r="Q24" s="32">
        <f>1000*P24/4.1868</f>
        <v>8209.873889366581</v>
      </c>
      <c r="R24" s="39">
        <v>38.0907</v>
      </c>
      <c r="S24" s="32">
        <f>1000*R24/4.1868</f>
        <v>9097.80739466896</v>
      </c>
      <c r="T24" s="39">
        <v>49.6934</v>
      </c>
      <c r="U24" s="10" t="s">
        <v>51</v>
      </c>
      <c r="V24" s="10" t="s">
        <v>51</v>
      </c>
      <c r="W24" s="28"/>
      <c r="X24" s="10"/>
      <c r="Y24" s="10"/>
      <c r="AA24" s="13">
        <f t="shared" si="0"/>
        <v>100</v>
      </c>
      <c r="AB24" s="14"/>
    </row>
    <row r="25" spans="2:28" s="12" customFormat="1" ht="12.75">
      <c r="B25" s="9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9"/>
      <c r="Q25" s="32"/>
      <c r="R25" s="39"/>
      <c r="S25" s="32"/>
      <c r="T25" s="39"/>
      <c r="U25" s="10"/>
      <c r="V25" s="10"/>
      <c r="W25" s="17"/>
      <c r="X25" s="10"/>
      <c r="Y25" s="10"/>
      <c r="AA25" s="13">
        <f t="shared" si="0"/>
        <v>0</v>
      </c>
      <c r="AB25" s="14"/>
    </row>
    <row r="26" spans="2:28" s="12" customFormat="1" ht="12.75">
      <c r="B26" s="9">
        <v>14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39"/>
      <c r="Q26" s="32"/>
      <c r="R26" s="39"/>
      <c r="S26" s="32"/>
      <c r="T26" s="39"/>
      <c r="U26" s="10"/>
      <c r="V26" s="10"/>
      <c r="W26" s="28"/>
      <c r="X26" s="10"/>
      <c r="Y26" s="10"/>
      <c r="AA26" s="13">
        <f t="shared" si="0"/>
        <v>0</v>
      </c>
      <c r="AB26" s="14"/>
    </row>
    <row r="27" spans="2:28" s="12" customFormat="1" ht="12.75">
      <c r="B27" s="9">
        <v>15</v>
      </c>
      <c r="C27" s="16">
        <v>95.1485</v>
      </c>
      <c r="D27" s="16">
        <v>2.6208</v>
      </c>
      <c r="E27" s="16">
        <v>0.8001</v>
      </c>
      <c r="F27" s="16">
        <v>0.1163</v>
      </c>
      <c r="G27" s="16">
        <v>0.1293</v>
      </c>
      <c r="H27" s="16">
        <v>0.0037</v>
      </c>
      <c r="I27" s="16">
        <v>0.0271</v>
      </c>
      <c r="J27" s="16">
        <v>0.02</v>
      </c>
      <c r="K27" s="16">
        <v>0.0156</v>
      </c>
      <c r="L27" s="16">
        <v>0.0057</v>
      </c>
      <c r="M27" s="16">
        <v>0.9279</v>
      </c>
      <c r="N27" s="16">
        <v>0.185</v>
      </c>
      <c r="O27" s="16">
        <v>0.7073</v>
      </c>
      <c r="P27" s="39">
        <v>34.4197</v>
      </c>
      <c r="Q27" s="32">
        <f>1000*P27/4.1868</f>
        <v>8221.004108149422</v>
      </c>
      <c r="R27" s="39">
        <v>38.1419</v>
      </c>
      <c r="S27" s="32">
        <f t="shared" si="1"/>
        <v>9110.036304576288</v>
      </c>
      <c r="T27" s="39">
        <v>49.7728</v>
      </c>
      <c r="U27" s="10" t="s">
        <v>51</v>
      </c>
      <c r="V27" s="10" t="s">
        <v>51</v>
      </c>
      <c r="W27" s="28"/>
      <c r="X27" s="10">
        <v>0.0009</v>
      </c>
      <c r="Y27" s="32">
        <v>0</v>
      </c>
      <c r="AA27" s="13">
        <f t="shared" si="0"/>
        <v>100</v>
      </c>
      <c r="AB27" s="14" t="str">
        <f>IF(AA27=100,"ОК"," ")</f>
        <v>ОК</v>
      </c>
    </row>
    <row r="28" spans="2:28" s="12" customFormat="1" ht="12.75">
      <c r="B28" s="15">
        <v>16</v>
      </c>
      <c r="C28" s="16">
        <v>95.3875</v>
      </c>
      <c r="D28" s="16">
        <v>2.497</v>
      </c>
      <c r="E28" s="16">
        <v>0.7709</v>
      </c>
      <c r="F28" s="16">
        <v>0.1147</v>
      </c>
      <c r="G28" s="16">
        <v>0.1239</v>
      </c>
      <c r="H28" s="16">
        <v>0.0041</v>
      </c>
      <c r="I28" s="16">
        <v>0.0253</v>
      </c>
      <c r="J28" s="16">
        <v>0.0187</v>
      </c>
      <c r="K28" s="16">
        <v>0.0058</v>
      </c>
      <c r="L28" s="16">
        <v>0.0057</v>
      </c>
      <c r="M28" s="16">
        <v>0.8732</v>
      </c>
      <c r="N28" s="16">
        <v>0.173</v>
      </c>
      <c r="O28" s="16">
        <v>0.7053</v>
      </c>
      <c r="P28" s="39">
        <v>34.3736</v>
      </c>
      <c r="Q28" s="32">
        <f>1000*P28/4.1868</f>
        <v>8209.993312314897</v>
      </c>
      <c r="R28" s="39">
        <v>38.0935</v>
      </c>
      <c r="S28" s="32">
        <f t="shared" si="1"/>
        <v>9098.476163179517</v>
      </c>
      <c r="T28" s="39">
        <v>49.7819</v>
      </c>
      <c r="U28" s="10" t="s">
        <v>51</v>
      </c>
      <c r="V28" s="10" t="s">
        <v>51</v>
      </c>
      <c r="W28" s="11"/>
      <c r="X28" s="10"/>
      <c r="Y28" s="16"/>
      <c r="AA28" s="13">
        <f t="shared" si="0"/>
        <v>99.9998</v>
      </c>
      <c r="AB28" s="14" t="str">
        <f>IF(AA28=100,"ОК"," ")</f>
        <v> </v>
      </c>
    </row>
    <row r="29" spans="2:28" s="12" customFormat="1" ht="12.75">
      <c r="B29" s="15">
        <v>17</v>
      </c>
      <c r="C29" s="16">
        <v>95.226</v>
      </c>
      <c r="D29" s="16">
        <v>2.5652</v>
      </c>
      <c r="E29" s="16">
        <v>0.7832</v>
      </c>
      <c r="F29" s="16">
        <v>0.1127</v>
      </c>
      <c r="G29" s="16">
        <v>0.1263</v>
      </c>
      <c r="H29" s="16">
        <v>0.0037</v>
      </c>
      <c r="I29" s="16">
        <v>0.0261</v>
      </c>
      <c r="J29" s="16">
        <v>0.0194</v>
      </c>
      <c r="K29" s="16">
        <v>0.0128</v>
      </c>
      <c r="L29" s="16">
        <v>0.0059</v>
      </c>
      <c r="M29" s="16">
        <v>0.9414</v>
      </c>
      <c r="N29" s="16">
        <v>0.1774</v>
      </c>
      <c r="O29" s="16">
        <v>0.7065</v>
      </c>
      <c r="P29" s="39">
        <v>34.3838</v>
      </c>
      <c r="Q29" s="32">
        <f>1000*P29/4.1868</f>
        <v>8212.429540460496</v>
      </c>
      <c r="R29" s="39">
        <v>38.1035</v>
      </c>
      <c r="S29" s="32">
        <f t="shared" si="1"/>
        <v>9100.864622145791</v>
      </c>
      <c r="T29" s="39">
        <v>49.7524</v>
      </c>
      <c r="U29" s="10" t="s">
        <v>51</v>
      </c>
      <c r="V29" s="10" t="s">
        <v>51</v>
      </c>
      <c r="W29" s="11"/>
      <c r="X29" s="10"/>
      <c r="Y29" s="16"/>
      <c r="AA29" s="13">
        <f t="shared" si="0"/>
        <v>100.0001</v>
      </c>
      <c r="AB29" s="14" t="str">
        <f>IF(AA29=100,"ОК"," ")</f>
        <v> </v>
      </c>
    </row>
    <row r="30" spans="2:28" s="12" customFormat="1" ht="12.75">
      <c r="B30" s="15">
        <v>18</v>
      </c>
      <c r="C30" s="16">
        <v>95.4987</v>
      </c>
      <c r="D30" s="16">
        <v>2.465</v>
      </c>
      <c r="E30" s="16">
        <v>0.7684</v>
      </c>
      <c r="F30" s="16">
        <v>0.1168</v>
      </c>
      <c r="G30" s="16">
        <v>0.124</v>
      </c>
      <c r="H30" s="16">
        <v>0.0033</v>
      </c>
      <c r="I30" s="16">
        <v>0.0251</v>
      </c>
      <c r="J30" s="16">
        <v>0.0187</v>
      </c>
      <c r="K30" s="16">
        <v>0.013</v>
      </c>
      <c r="L30" s="16">
        <v>0.0064</v>
      </c>
      <c r="M30" s="16">
        <v>0.7913</v>
      </c>
      <c r="N30" s="16">
        <v>0.1692</v>
      </c>
      <c r="O30" s="16">
        <v>0.7048</v>
      </c>
      <c r="P30" s="39">
        <v>34.4023</v>
      </c>
      <c r="Q30" s="32">
        <f>1000*P30/4.1868</f>
        <v>8216.848189548104</v>
      </c>
      <c r="R30" s="39">
        <v>38.1253</v>
      </c>
      <c r="S30" s="32">
        <f t="shared" si="1"/>
        <v>9106.071462692273</v>
      </c>
      <c r="T30" s="39">
        <v>49.8402</v>
      </c>
      <c r="U30" s="10" t="s">
        <v>51</v>
      </c>
      <c r="V30" s="10" t="s">
        <v>51</v>
      </c>
      <c r="W30" s="11"/>
      <c r="X30" s="10"/>
      <c r="Y30" s="16"/>
      <c r="AA30" s="13">
        <f t="shared" si="0"/>
        <v>99.9999</v>
      </c>
      <c r="AB30" s="14"/>
    </row>
    <row r="31" spans="2:28" s="12" customFormat="1" ht="12.75">
      <c r="B31" s="15">
        <v>19</v>
      </c>
      <c r="C31" s="16">
        <v>95.5667</v>
      </c>
      <c r="D31" s="16">
        <v>2.4347</v>
      </c>
      <c r="E31" s="16">
        <v>0.7647</v>
      </c>
      <c r="F31" s="16">
        <v>0.1172</v>
      </c>
      <c r="G31" s="16">
        <v>0.1211</v>
      </c>
      <c r="H31" s="16">
        <v>0.004</v>
      </c>
      <c r="I31" s="16">
        <v>0.0244</v>
      </c>
      <c r="J31" s="16">
        <v>0.0175</v>
      </c>
      <c r="K31" s="16">
        <v>0.0038</v>
      </c>
      <c r="L31" s="16">
        <v>0.0067</v>
      </c>
      <c r="M31" s="16">
        <v>0.7674</v>
      </c>
      <c r="N31" s="16">
        <v>0.1719</v>
      </c>
      <c r="O31" s="16">
        <v>0.7042</v>
      </c>
      <c r="P31" s="39">
        <v>34.3844</v>
      </c>
      <c r="Q31" s="32">
        <f>1000*P31/4.1868</f>
        <v>8212.572847998472</v>
      </c>
      <c r="R31" s="39">
        <v>38.1064</v>
      </c>
      <c r="S31" s="32">
        <f t="shared" si="1"/>
        <v>9101.557275246012</v>
      </c>
      <c r="T31" s="39">
        <v>49.7376</v>
      </c>
      <c r="U31" s="10" t="s">
        <v>51</v>
      </c>
      <c r="V31" s="10" t="s">
        <v>51</v>
      </c>
      <c r="W31" s="11"/>
      <c r="X31" s="10"/>
      <c r="Y31" s="16"/>
      <c r="AA31" s="13">
        <f t="shared" si="0"/>
        <v>100.00009999999999</v>
      </c>
      <c r="AB31" s="14"/>
    </row>
    <row r="32" spans="2:28" s="12" customFormat="1" ht="12.75">
      <c r="B32" s="15">
        <v>20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9"/>
      <c r="Q32" s="32"/>
      <c r="R32" s="39"/>
      <c r="S32" s="32"/>
      <c r="T32" s="39"/>
      <c r="U32" s="10"/>
      <c r="V32" s="10"/>
      <c r="W32" s="28"/>
      <c r="X32" s="10"/>
      <c r="Y32" s="16"/>
      <c r="AA32" s="13">
        <f t="shared" si="0"/>
        <v>0</v>
      </c>
      <c r="AB32" s="14"/>
    </row>
    <row r="33" spans="2:28" s="12" customFormat="1" ht="12.75">
      <c r="B33" s="15">
        <v>21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39"/>
      <c r="Q33" s="32"/>
      <c r="R33" s="39"/>
      <c r="S33" s="32"/>
      <c r="T33" s="39"/>
      <c r="U33" s="10"/>
      <c r="V33" s="10"/>
      <c r="W33" s="28"/>
      <c r="X33" s="10"/>
      <c r="Y33" s="16"/>
      <c r="AA33" s="13">
        <f t="shared" si="0"/>
        <v>0</v>
      </c>
      <c r="AB33" s="14"/>
    </row>
    <row r="34" spans="2:28" s="12" customFormat="1" ht="12.75">
      <c r="B34" s="15">
        <v>22</v>
      </c>
      <c r="C34" s="16">
        <v>94.8491</v>
      </c>
      <c r="D34" s="16">
        <v>2.7479</v>
      </c>
      <c r="E34" s="16">
        <v>0.8365</v>
      </c>
      <c r="F34" s="16">
        <v>0.1179</v>
      </c>
      <c r="G34" s="16">
        <v>0.1328</v>
      </c>
      <c r="H34" s="16">
        <v>0.0038</v>
      </c>
      <c r="I34" s="16">
        <v>0.0272</v>
      </c>
      <c r="J34" s="16">
        <v>0.0203</v>
      </c>
      <c r="K34" s="16">
        <v>0.0142</v>
      </c>
      <c r="L34" s="16">
        <v>0.0063</v>
      </c>
      <c r="M34" s="16">
        <v>1.0454</v>
      </c>
      <c r="N34" s="16">
        <v>0.1988</v>
      </c>
      <c r="O34" s="16">
        <v>0.7094</v>
      </c>
      <c r="P34" s="39">
        <v>34.4302</v>
      </c>
      <c r="Q34" s="32">
        <f>1000*P34/4.1868</f>
        <v>8223.511990064011</v>
      </c>
      <c r="R34" s="39">
        <v>38.1515</v>
      </c>
      <c r="S34" s="32">
        <f>1000*R34/4.1868</f>
        <v>9112.329225183912</v>
      </c>
      <c r="T34" s="39">
        <v>49.7117</v>
      </c>
      <c r="U34" s="10" t="s">
        <v>51</v>
      </c>
      <c r="V34" s="10" t="s">
        <v>51</v>
      </c>
      <c r="W34" s="17"/>
      <c r="X34" s="10">
        <v>0.0012</v>
      </c>
      <c r="Y34" s="32">
        <v>0</v>
      </c>
      <c r="AA34" s="13">
        <f t="shared" si="0"/>
        <v>100.00020000000002</v>
      </c>
      <c r="AB34" s="14"/>
    </row>
    <row r="35" spans="2:28" s="12" customFormat="1" ht="12.75">
      <c r="B35" s="15">
        <v>23</v>
      </c>
      <c r="C35" s="16">
        <v>94.8133</v>
      </c>
      <c r="D35" s="16">
        <v>2.7571</v>
      </c>
      <c r="E35" s="16">
        <v>0.8433</v>
      </c>
      <c r="F35" s="16">
        <v>0.1181</v>
      </c>
      <c r="G35" s="16">
        <v>0.1351</v>
      </c>
      <c r="H35" s="16">
        <v>0.0036</v>
      </c>
      <c r="I35" s="16">
        <v>0.0268</v>
      </c>
      <c r="J35" s="16">
        <v>0.0202</v>
      </c>
      <c r="K35" s="16">
        <v>0.0163</v>
      </c>
      <c r="L35" s="16">
        <v>0.0067</v>
      </c>
      <c r="M35" s="16">
        <v>1.0577</v>
      </c>
      <c r="N35" s="16">
        <v>0.2019</v>
      </c>
      <c r="O35" s="16">
        <v>0.7098</v>
      </c>
      <c r="P35" s="39">
        <v>34.435</v>
      </c>
      <c r="Q35" s="32">
        <f>1000*P35/4.1868</f>
        <v>8224.658450367822</v>
      </c>
      <c r="R35" s="39">
        <v>38.1564</v>
      </c>
      <c r="S35" s="32">
        <f t="shared" si="1"/>
        <v>9113.499570077387</v>
      </c>
      <c r="T35" s="39">
        <v>49.7058</v>
      </c>
      <c r="U35" s="10" t="s">
        <v>51</v>
      </c>
      <c r="V35" s="10" t="s">
        <v>51</v>
      </c>
      <c r="W35" s="28"/>
      <c r="X35" s="10"/>
      <c r="Y35" s="16"/>
      <c r="AA35" s="13">
        <f t="shared" si="0"/>
        <v>100.00009999999997</v>
      </c>
      <c r="AB35" s="14"/>
    </row>
    <row r="36" spans="2:28" s="12" customFormat="1" ht="12.75">
      <c r="B36" s="15">
        <v>24</v>
      </c>
      <c r="C36" s="16">
        <v>95.3013</v>
      </c>
      <c r="D36" s="16">
        <v>2.5808</v>
      </c>
      <c r="E36" s="16">
        <v>0.8241</v>
      </c>
      <c r="F36" s="16">
        <v>0.1243</v>
      </c>
      <c r="G36" s="16">
        <v>0.1364</v>
      </c>
      <c r="H36" s="16">
        <v>0.0039</v>
      </c>
      <c r="I36" s="16">
        <v>0.0289</v>
      </c>
      <c r="J36" s="16">
        <v>0.0218</v>
      </c>
      <c r="K36" s="16">
        <v>0.0142</v>
      </c>
      <c r="L36" s="16">
        <v>0.0067</v>
      </c>
      <c r="M36" s="16">
        <v>0.774</v>
      </c>
      <c r="N36" s="16">
        <v>0.1836</v>
      </c>
      <c r="O36" s="16">
        <v>0.7069</v>
      </c>
      <c r="P36" s="39">
        <v>34.4873</v>
      </c>
      <c r="Q36" s="32">
        <f>1000*P36/4.1868</f>
        <v>8237.150090761439</v>
      </c>
      <c r="R36" s="39">
        <v>38.1263</v>
      </c>
      <c r="S36" s="32">
        <f t="shared" si="1"/>
        <v>9106.3103085889</v>
      </c>
      <c r="T36" s="39">
        <v>49.8848</v>
      </c>
      <c r="U36" s="10" t="s">
        <v>51</v>
      </c>
      <c r="V36" s="10" t="s">
        <v>51</v>
      </c>
      <c r="W36" s="17"/>
      <c r="X36" s="10"/>
      <c r="Y36" s="10"/>
      <c r="AA36" s="13">
        <f t="shared" si="0"/>
        <v>99.99999999999999</v>
      </c>
      <c r="AB36" s="14" t="str">
        <f>IF(AA36=100,"ОК"," ")</f>
        <v>ОК</v>
      </c>
    </row>
    <row r="37" spans="2:28" s="12" customFormat="1" ht="12.75">
      <c r="B37" s="15">
        <v>25</v>
      </c>
      <c r="C37" s="16">
        <v>95.6581</v>
      </c>
      <c r="D37" s="16">
        <v>2.4114</v>
      </c>
      <c r="E37" s="16">
        <v>0.7749</v>
      </c>
      <c r="F37" s="16">
        <v>0.1216</v>
      </c>
      <c r="G37" s="16">
        <v>0.1229</v>
      </c>
      <c r="H37" s="16">
        <v>0.0034</v>
      </c>
      <c r="I37" s="16">
        <v>0.0241</v>
      </c>
      <c r="J37" s="16">
        <v>0.0172</v>
      </c>
      <c r="K37" s="16">
        <v>0.0092</v>
      </c>
      <c r="L37" s="16">
        <v>0.006</v>
      </c>
      <c r="M37" s="16">
        <v>0.6905</v>
      </c>
      <c r="N37" s="16">
        <v>0.1607</v>
      </c>
      <c r="O37" s="16">
        <v>0.7038</v>
      </c>
      <c r="P37" s="39">
        <v>34.4237</v>
      </c>
      <c r="Q37" s="32">
        <f>1000*P37/4.1868</f>
        <v>8221.959491735932</v>
      </c>
      <c r="R37" s="39">
        <v>38.1497</v>
      </c>
      <c r="S37" s="32">
        <f t="shared" si="1"/>
        <v>9111.899302569984</v>
      </c>
      <c r="T37" s="39">
        <v>49.908</v>
      </c>
      <c r="U37" s="10" t="s">
        <v>51</v>
      </c>
      <c r="V37" s="10" t="s">
        <v>51</v>
      </c>
      <c r="W37" s="28"/>
      <c r="X37" s="10"/>
      <c r="Y37" s="10"/>
      <c r="AA37" s="13">
        <f t="shared" si="0"/>
        <v>100.00000000000003</v>
      </c>
      <c r="AB37" s="14" t="str">
        <f>IF(AA37=100,"ОК"," ")</f>
        <v>ОК</v>
      </c>
    </row>
    <row r="38" spans="2:28" s="12" customFormat="1" ht="12.75">
      <c r="B38" s="15">
        <v>26</v>
      </c>
      <c r="C38" s="16">
        <v>95.5991</v>
      </c>
      <c r="D38" s="16">
        <v>2.4618</v>
      </c>
      <c r="E38" s="16">
        <v>0.7763</v>
      </c>
      <c r="F38" s="16">
        <v>0.1213</v>
      </c>
      <c r="G38" s="16">
        <v>0.1227</v>
      </c>
      <c r="H38" s="16">
        <v>0.0042</v>
      </c>
      <c r="I38" s="16">
        <v>0.0243</v>
      </c>
      <c r="J38" s="16">
        <v>0.0172</v>
      </c>
      <c r="K38" s="16">
        <v>0.0036</v>
      </c>
      <c r="L38" s="16">
        <v>0.0058</v>
      </c>
      <c r="M38" s="16">
        <v>0.6941</v>
      </c>
      <c r="N38" s="16">
        <v>0.1697</v>
      </c>
      <c r="O38" s="16">
        <v>0.7041</v>
      </c>
      <c r="P38" s="39">
        <v>34.427</v>
      </c>
      <c r="Q38" s="32">
        <f>1000*P38/4.1868</f>
        <v>8222.747683194802</v>
      </c>
      <c r="R38" s="39">
        <v>38.153</v>
      </c>
      <c r="S38" s="32">
        <f t="shared" si="1"/>
        <v>9112.687494028853</v>
      </c>
      <c r="T38" s="39">
        <v>49.8997</v>
      </c>
      <c r="U38" s="10" t="s">
        <v>51</v>
      </c>
      <c r="V38" s="10" t="s">
        <v>51</v>
      </c>
      <c r="W38" s="28"/>
      <c r="X38" s="10"/>
      <c r="Y38" s="16"/>
      <c r="AA38" s="13">
        <f t="shared" si="0"/>
        <v>100.00010000000002</v>
      </c>
      <c r="AB38" s="14" t="str">
        <f>IF(AA38=100,"ОК"," ")</f>
        <v> </v>
      </c>
    </row>
    <row r="39" spans="2:28" s="12" customFormat="1" ht="12.75">
      <c r="B39" s="15">
        <v>27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39"/>
      <c r="Q39" s="32"/>
      <c r="R39" s="39"/>
      <c r="S39" s="32"/>
      <c r="T39" s="39"/>
      <c r="U39" s="10"/>
      <c r="V39" s="10"/>
      <c r="W39" s="28"/>
      <c r="X39" s="11"/>
      <c r="Y39" s="11"/>
      <c r="AA39" s="13">
        <f t="shared" si="0"/>
        <v>0</v>
      </c>
      <c r="AB39" s="14" t="str">
        <f>IF(AA39=100,"ОК"," ")</f>
        <v> </v>
      </c>
    </row>
    <row r="40" spans="2:28" s="12" customFormat="1" ht="12.75">
      <c r="B40" s="15">
        <v>28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39"/>
      <c r="Q40" s="32"/>
      <c r="R40" s="39"/>
      <c r="S40" s="32"/>
      <c r="T40" s="39"/>
      <c r="U40" s="10"/>
      <c r="V40" s="10"/>
      <c r="W40" s="28"/>
      <c r="X40" s="11"/>
      <c r="Y40" s="16"/>
      <c r="AA40" s="13">
        <f t="shared" si="0"/>
        <v>0</v>
      </c>
      <c r="AB40" s="14"/>
    </row>
    <row r="41" spans="2:28" s="12" customFormat="1" ht="12.75">
      <c r="B41" s="15">
        <v>29</v>
      </c>
      <c r="C41" s="16">
        <v>94.9363</v>
      </c>
      <c r="D41" s="16">
        <v>2.7672</v>
      </c>
      <c r="E41" s="16">
        <v>0.8445</v>
      </c>
      <c r="F41" s="16">
        <v>0.1205</v>
      </c>
      <c r="G41" s="16">
        <v>0.1382</v>
      </c>
      <c r="H41" s="16">
        <v>0.0038</v>
      </c>
      <c r="I41" s="16">
        <v>0.0304</v>
      </c>
      <c r="J41" s="16">
        <v>0.0231</v>
      </c>
      <c r="K41" s="16">
        <v>0.0258</v>
      </c>
      <c r="L41" s="16">
        <v>0.0058</v>
      </c>
      <c r="M41" s="16">
        <v>0.8913</v>
      </c>
      <c r="N41" s="16">
        <v>0.2131</v>
      </c>
      <c r="O41" s="16">
        <v>0.7098</v>
      </c>
      <c r="P41" s="39">
        <v>34.5141</v>
      </c>
      <c r="Q41" s="32">
        <f>1000*P41/4.1868</f>
        <v>8243.551160791058</v>
      </c>
      <c r="R41" s="39">
        <v>38.2432</v>
      </c>
      <c r="S41" s="32">
        <f t="shared" si="1"/>
        <v>9134.231393904654</v>
      </c>
      <c r="T41" s="39">
        <v>49.8189</v>
      </c>
      <c r="U41" s="10" t="s">
        <v>51</v>
      </c>
      <c r="V41" s="10" t="s">
        <v>51</v>
      </c>
      <c r="W41" s="41" t="s">
        <v>49</v>
      </c>
      <c r="X41" s="11">
        <v>0.0002</v>
      </c>
      <c r="Y41" s="32">
        <v>0</v>
      </c>
      <c r="AA41" s="13">
        <f t="shared" si="0"/>
        <v>100</v>
      </c>
      <c r="AB41" s="14"/>
    </row>
    <row r="42" spans="2:28" s="12" customFormat="1" ht="12.75">
      <c r="B42" s="15">
        <v>30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39"/>
      <c r="Q42" s="32"/>
      <c r="R42" s="39"/>
      <c r="S42" s="32"/>
      <c r="T42" s="39"/>
      <c r="U42" s="10"/>
      <c r="V42" s="10"/>
      <c r="W42" s="28"/>
      <c r="X42" s="11"/>
      <c r="Y42" s="30"/>
      <c r="AA42" s="13">
        <f t="shared" si="0"/>
        <v>0</v>
      </c>
      <c r="AB42" s="14" t="str">
        <f>IF(AA42=100,"ОК"," ")</f>
        <v> </v>
      </c>
    </row>
    <row r="43" spans="2:28" s="12" customFormat="1" ht="12" customHeight="1">
      <c r="B43" s="15">
        <v>31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39"/>
      <c r="Q43" s="32"/>
      <c r="R43" s="39"/>
      <c r="S43" s="32"/>
      <c r="T43" s="39"/>
      <c r="U43" s="10"/>
      <c r="V43" s="10"/>
      <c r="W43" s="11"/>
      <c r="X43" s="11"/>
      <c r="Y43" s="30"/>
      <c r="AA43" s="13">
        <f t="shared" si="0"/>
        <v>0</v>
      </c>
      <c r="AB43" s="14" t="str">
        <f>IF(AA43=100,"ОК"," ")</f>
        <v> </v>
      </c>
    </row>
    <row r="44" spans="2:29" ht="12.75" customHeight="1">
      <c r="B44" s="47" t="s">
        <v>50</v>
      </c>
      <c r="C44" s="47"/>
      <c r="D44" s="47"/>
      <c r="E44" s="47"/>
      <c r="F44" s="47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27"/>
      <c r="AA44" s="5"/>
      <c r="AB44" s="6"/>
      <c r="AC44"/>
    </row>
    <row r="45" spans="3:24" ht="1.5" customHeight="1"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3:24" ht="12.75" hidden="1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26"/>
      <c r="R46" s="26"/>
      <c r="S46" s="26"/>
      <c r="T46" s="26"/>
      <c r="U46" s="26"/>
      <c r="V46" s="26"/>
      <c r="W46" s="26"/>
      <c r="X46" s="26"/>
    </row>
    <row r="47" spans="3:20" ht="12.75">
      <c r="C47" s="69" t="s">
        <v>45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</row>
    <row r="48" spans="3:22" ht="12.75">
      <c r="C48" s="1" t="s">
        <v>34</v>
      </c>
      <c r="K48" s="2" t="s">
        <v>0</v>
      </c>
      <c r="L48" s="2"/>
      <c r="N48" s="2"/>
      <c r="O48" s="2" t="s">
        <v>1</v>
      </c>
      <c r="S48" s="2" t="s">
        <v>2</v>
      </c>
      <c r="T48" s="2"/>
      <c r="U48" s="2"/>
      <c r="V48" s="2"/>
    </row>
    <row r="49" spans="3:20" ht="18" customHeight="1">
      <c r="C49" s="36" t="s">
        <v>35</v>
      </c>
      <c r="D49" s="37"/>
      <c r="E49" s="37"/>
      <c r="F49" s="37"/>
      <c r="G49" s="37"/>
      <c r="H49" s="37"/>
      <c r="I49" s="37"/>
      <c r="J49" s="37"/>
      <c r="K49" s="69" t="s">
        <v>48</v>
      </c>
      <c r="L49" s="69"/>
      <c r="M49" s="69"/>
      <c r="N49" s="69"/>
      <c r="O49" s="69"/>
      <c r="P49" s="69"/>
      <c r="Q49" s="69"/>
      <c r="R49" s="69"/>
      <c r="S49" s="69"/>
      <c r="T49" s="69"/>
    </row>
    <row r="50" spans="3:22" ht="12.75">
      <c r="C50" s="1" t="s">
        <v>36</v>
      </c>
      <c r="K50" s="2" t="s">
        <v>0</v>
      </c>
      <c r="L50" s="2"/>
      <c r="N50" s="2"/>
      <c r="O50" s="2" t="s">
        <v>1</v>
      </c>
      <c r="S50" s="2" t="s">
        <v>2</v>
      </c>
      <c r="T50" s="2"/>
      <c r="U50" s="2"/>
      <c r="V50" s="2"/>
    </row>
    <row r="52" spans="3:25" ht="12.75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</sheetData>
  <sheetProtection/>
  <mergeCells count="34">
    <mergeCell ref="B9:B12"/>
    <mergeCell ref="I10:I12"/>
    <mergeCell ref="H10:H12"/>
    <mergeCell ref="C47:T47"/>
    <mergeCell ref="M10:M12"/>
    <mergeCell ref="J10:J12"/>
    <mergeCell ref="C9:N9"/>
    <mergeCell ref="S10:S12"/>
    <mergeCell ref="C6:AA6"/>
    <mergeCell ref="K49:T49"/>
    <mergeCell ref="C45:X45"/>
    <mergeCell ref="U9:U12"/>
    <mergeCell ref="V9:V12"/>
    <mergeCell ref="X9:X12"/>
    <mergeCell ref="L10:L12"/>
    <mergeCell ref="P10:P12"/>
    <mergeCell ref="N10:N12"/>
    <mergeCell ref="Q10:Q12"/>
    <mergeCell ref="G10:G12"/>
    <mergeCell ref="W2:Y2"/>
    <mergeCell ref="B7:Y7"/>
    <mergeCell ref="B8:Y8"/>
    <mergeCell ref="D10:D12"/>
    <mergeCell ref="C10:C12"/>
    <mergeCell ref="T10:T12"/>
    <mergeCell ref="F10:F12"/>
    <mergeCell ref="K10:K12"/>
    <mergeCell ref="O10:O12"/>
    <mergeCell ref="B44:F44"/>
    <mergeCell ref="Y9:Y12"/>
    <mergeCell ref="O9:T9"/>
    <mergeCell ref="R10:R12"/>
    <mergeCell ref="W9:W12"/>
    <mergeCell ref="E10:E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8" t="s">
        <v>4</v>
      </c>
      <c r="C1" s="18"/>
      <c r="D1" s="22"/>
      <c r="E1" s="22"/>
      <c r="F1" s="22"/>
    </row>
    <row r="2" spans="2:6" ht="12.75">
      <c r="B2" s="18" t="s">
        <v>5</v>
      </c>
      <c r="C2" s="18"/>
      <c r="D2" s="22"/>
      <c r="E2" s="22"/>
      <c r="F2" s="22"/>
    </row>
    <row r="3" spans="2:6" ht="12.75">
      <c r="B3" s="19"/>
      <c r="C3" s="19"/>
      <c r="D3" s="23"/>
      <c r="E3" s="23"/>
      <c r="F3" s="23"/>
    </row>
    <row r="4" spans="2:6" ht="51">
      <c r="B4" s="19" t="s">
        <v>6</v>
      </c>
      <c r="C4" s="19"/>
      <c r="D4" s="23"/>
      <c r="E4" s="23"/>
      <c r="F4" s="23"/>
    </row>
    <row r="5" spans="2:6" ht="12.75">
      <c r="B5" s="19"/>
      <c r="C5" s="19"/>
      <c r="D5" s="23"/>
      <c r="E5" s="23"/>
      <c r="F5" s="23"/>
    </row>
    <row r="6" spans="2:6" ht="25.5">
      <c r="B6" s="18" t="s">
        <v>7</v>
      </c>
      <c r="C6" s="18"/>
      <c r="D6" s="22"/>
      <c r="E6" s="22" t="s">
        <v>8</v>
      </c>
      <c r="F6" s="22" t="s">
        <v>9</v>
      </c>
    </row>
    <row r="7" spans="2:6" ht="13.5" thickBot="1">
      <c r="B7" s="19"/>
      <c r="C7" s="19"/>
      <c r="D7" s="23"/>
      <c r="E7" s="23"/>
      <c r="F7" s="23"/>
    </row>
    <row r="8" spans="2:6" ht="39" thickBot="1">
      <c r="B8" s="20" t="s">
        <v>10</v>
      </c>
      <c r="C8" s="21"/>
      <c r="D8" s="24"/>
      <c r="E8" s="24">
        <v>14</v>
      </c>
      <c r="F8" s="25" t="s">
        <v>11</v>
      </c>
    </row>
    <row r="9" spans="2:6" ht="12.75">
      <c r="B9" s="19"/>
      <c r="C9" s="19"/>
      <c r="D9" s="23"/>
      <c r="E9" s="23"/>
      <c r="F9" s="23"/>
    </row>
    <row r="10" spans="2:6" ht="12.75">
      <c r="B10" s="19"/>
      <c r="C10" s="19"/>
      <c r="D10" s="23"/>
      <c r="E10" s="23"/>
      <c r="F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Степанова Ольга Григорьевна</cp:lastModifiedBy>
  <cp:lastPrinted>2016-03-01T07:28:53Z</cp:lastPrinted>
  <dcterms:created xsi:type="dcterms:W3CDTF">2010-01-29T08:37:16Z</dcterms:created>
  <dcterms:modified xsi:type="dcterms:W3CDTF">2016-03-01T07:28:59Z</dcterms:modified>
  <cp:category/>
  <cp:version/>
  <cp:contentType/>
  <cp:contentStatus/>
</cp:coreProperties>
</file>