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'Лист1'!$A$1:$Y$47</definedName>
  </definedNames>
  <calcPr calcMode="manual" fullCalcOnLoad="1"/>
</workbook>
</file>

<file path=xl/sharedStrings.xml><?xml version="1.0" encoding="utf-8"?>
<sst xmlns="http://schemas.openxmlformats.org/spreadsheetml/2006/main" count="56" uniqueCount="52">
  <si>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</si>
  <si>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</si>
  <si>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</si>
  <si>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</si>
  <si>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</si>
  <si>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</si>
  <si>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</si>
  <si>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</si>
  <si>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</si>
  <si>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</si>
  <si>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</si>
  <si>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</si>
  <si>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</si>
  <si>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</si>
  <si>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</si>
  <si>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</si>
  <si>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</si>
  <si>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</si>
  <si>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</si>
  <si>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</si>
  <si>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</si>
  <si>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</si>
  <si>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</si>
  <si>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</si>
  <si>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</si>
  <si>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</si>
  <si>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</si>
  <si>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</si>
  <si>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</si>
  <si>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</si>
  <si>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</si>
  <si>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</si>
  <si>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</si>
  <si>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</si>
  <si>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</si>
  <si>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</si>
  <si>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</si>
  <si>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</si>
  <si>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</si>
  <si>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</si>
  <si>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</si>
  <si>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</si>
  <si>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</si>
  <si>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Філія УМГ 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</si>
  <si>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Краснопільський п/м Запорізьке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</si>
  <si>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ПЧ 07-0/1548-2015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10.06.2018р.</t>
    </r>
  </si>
  <si>
    <t xml:space="preserve">Заступник начальника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</si>
  <si>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О.Б. Дереновський</t>
  </si>
  <si>
    <t>В.Л. Шеремет</t>
  </si>
  <si>
    <r>
      <t xml:space="preserve">з газопроводу </t>
    </r>
    <r>
      <rPr>
        <b/>
        <sz val="10"/>
        <rFont val="Arial"/>
        <family val="2"/>
      </rPr>
      <t>Пролетарська СПЗГ - Дніпропетровський п/в</t>
    </r>
    <r>
      <rPr>
        <sz val="10"/>
        <rFont val="Arial"/>
        <family val="2"/>
      </rPr>
      <t xml:space="preserve"> (</t>
    </r>
    <r>
      <rPr>
        <b/>
        <u val="single"/>
        <sz val="10"/>
        <rFont val="Arial"/>
        <family val="2"/>
      </rPr>
      <t>точка відбору - ГРС-2 м. Новомосковськ</t>
    </r>
    <r>
      <rPr>
        <sz val="10"/>
        <rFont val="Arial"/>
        <family val="2"/>
      </rPr>
      <t xml:space="preserve">)  за період з    </t>
    </r>
    <r>
      <rPr>
        <b/>
        <sz val="10"/>
        <rFont val="Arial"/>
        <family val="2"/>
      </rPr>
      <t>01.02.2016 по 29.02.2016 р.</t>
    </r>
  </si>
  <si>
    <t xml:space="preserve">переданого УМГ "Харківтрансгаз" Запорізьким ЛВУМГ по ГРС 2 Новомосковськ, ГРС Спаське, ГРС Марьянівка, ГРС Гвардійське, ГРС Попасне та прийнятого ПАТ "Дніпрогаз", ПАТ " Дніпропетровськгаз"  </t>
  </si>
  <si>
    <t>відсутні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</si>
</sst>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 vertical="top" wrapText="1"/>
    </xf>
    <xf numFmtId="179" fontId="17" fillId="0" borderId="10" xfId="0" applyNumberFormat="1" applyFont="1" applyBorder="1" applyAlignment="1">
      <alignment horizontal="center" vertical="top" wrapText="1"/>
    </xf>
    <xf numFmtId="177" fontId="17" fillId="0" borderId="10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179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Fill="1" applyBorder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center" vertical="top" wrapText="1"/>
    </xf>
    <xf numFmtId="2" fontId="17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5" xfId="0" applyFont="1" applyBorder="1" applyAlignment="1">
      <alignment horizontal="center" textRotation="90" wrapText="1"/>
    </xf>
    <xf numFmtId="0" fontId="6" fillId="0" borderId="15" xfId="0" applyFont="1" applyBorder="1" applyAlignment="1">
      <alignment textRotation="90" wrapText="1"/>
    </xf>
    <xf numFmtId="0" fontId="6" fillId="0" borderId="16" xfId="0" applyFont="1" applyBorder="1" applyAlignment="1">
      <alignment textRotation="90" wrapText="1"/>
    </xf>
    <xf numFmtId="0" fontId="0" fillId="0" borderId="17" xfId="0" applyBorder="1" applyAlignment="1">
      <alignment wrapText="1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tabSelected="1" view="pageBreakPreview" zoomScaleSheetLayoutView="100" workbookViewId="0" topLeftCell="A37">
      <selection activeCell="X15" sqref="X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5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43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3"/>
      <c r="X2" s="64"/>
      <c r="Y2" s="64"/>
      <c r="Z2" s="4"/>
      <c r="AA2" s="4"/>
    </row>
    <row r="3" spans="2:27" ht="12.75">
      <c r="B3" s="6" t="s">
        <v>44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45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3" t="s">
        <v>32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4"/>
    </row>
    <row r="7" spans="2:27" ht="24.75" customHeight="1">
      <c r="B7" s="65" t="s">
        <v>50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4"/>
      <c r="AA7" s="4"/>
    </row>
    <row r="8" spans="2:27" ht="18" customHeight="1">
      <c r="B8" s="67" t="s">
        <v>49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4"/>
      <c r="AA8" s="4"/>
    </row>
    <row r="9" spans="2:29" ht="32.25" customHeight="1">
      <c r="B9" s="58" t="s">
        <v>17</v>
      </c>
      <c r="C9" s="50" t="s">
        <v>33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O9" s="69" t="s">
        <v>34</v>
      </c>
      <c r="P9" s="70"/>
      <c r="Q9" s="70"/>
      <c r="R9" s="71"/>
      <c r="S9" s="71"/>
      <c r="T9" s="72"/>
      <c r="U9" s="54" t="s">
        <v>30</v>
      </c>
      <c r="V9" s="57" t="s">
        <v>31</v>
      </c>
      <c r="W9" s="42" t="s">
        <v>40</v>
      </c>
      <c r="X9" s="42" t="s">
        <v>41</v>
      </c>
      <c r="Y9" s="42" t="s">
        <v>42</v>
      </c>
      <c r="Z9" s="4"/>
      <c r="AB9" s="5"/>
      <c r="AC9"/>
    </row>
    <row r="10" spans="2:29" ht="48.75" customHeight="1">
      <c r="B10" s="59"/>
      <c r="C10" s="43" t="s">
        <v>18</v>
      </c>
      <c r="D10" s="43" t="s">
        <v>19</v>
      </c>
      <c r="E10" s="43" t="s">
        <v>20</v>
      </c>
      <c r="F10" s="43" t="s">
        <v>21</v>
      </c>
      <c r="G10" s="43" t="s">
        <v>22</v>
      </c>
      <c r="H10" s="43" t="s">
        <v>23</v>
      </c>
      <c r="I10" s="43" t="s">
        <v>24</v>
      </c>
      <c r="J10" s="43" t="s">
        <v>25</v>
      </c>
      <c r="K10" s="43" t="s">
        <v>26</v>
      </c>
      <c r="L10" s="43" t="s">
        <v>27</v>
      </c>
      <c r="M10" s="47" t="s">
        <v>28</v>
      </c>
      <c r="N10" s="47" t="s">
        <v>29</v>
      </c>
      <c r="O10" s="47" t="s">
        <v>13</v>
      </c>
      <c r="P10" s="44" t="s">
        <v>38</v>
      </c>
      <c r="Q10" s="47" t="s">
        <v>39</v>
      </c>
      <c r="R10" s="47" t="s">
        <v>14</v>
      </c>
      <c r="S10" s="47" t="s">
        <v>15</v>
      </c>
      <c r="T10" s="47" t="s">
        <v>16</v>
      </c>
      <c r="U10" s="55"/>
      <c r="V10" s="48"/>
      <c r="W10" s="42"/>
      <c r="X10" s="42"/>
      <c r="Y10" s="42"/>
      <c r="Z10" s="4"/>
      <c r="AB10" s="5"/>
      <c r="AC10"/>
    </row>
    <row r="11" spans="2:29" ht="15.75" customHeight="1">
      <c r="B11" s="59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8"/>
      <c r="N11" s="48"/>
      <c r="O11" s="48"/>
      <c r="P11" s="45"/>
      <c r="Q11" s="61"/>
      <c r="R11" s="48"/>
      <c r="S11" s="48"/>
      <c r="T11" s="48"/>
      <c r="U11" s="55"/>
      <c r="V11" s="48"/>
      <c r="W11" s="42"/>
      <c r="X11" s="42"/>
      <c r="Y11" s="42"/>
      <c r="Z11" s="4"/>
      <c r="AB11" s="5"/>
      <c r="AC11"/>
    </row>
    <row r="12" spans="2:29" ht="21" customHeight="1">
      <c r="B12" s="60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9"/>
      <c r="N12" s="49"/>
      <c r="O12" s="49"/>
      <c r="P12" s="46"/>
      <c r="Q12" s="62"/>
      <c r="R12" s="49"/>
      <c r="S12" s="49"/>
      <c r="T12" s="49"/>
      <c r="U12" s="56"/>
      <c r="V12" s="49"/>
      <c r="W12" s="42"/>
      <c r="X12" s="42"/>
      <c r="Y12" s="42"/>
      <c r="Z12" s="4"/>
      <c r="AB12" s="5"/>
      <c r="AC12"/>
    </row>
    <row r="13" spans="2:28" s="11" customFormat="1" ht="12.75">
      <c r="B13" s="7">
        <v>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38"/>
      <c r="S13" s="16"/>
      <c r="T13" s="16"/>
      <c r="U13" s="75">
        <v>-9.3</v>
      </c>
      <c r="V13" s="36">
        <v>-1.9</v>
      </c>
      <c r="W13" s="16"/>
      <c r="X13" s="9"/>
      <c r="Y13" s="9"/>
      <c r="AA13" s="12">
        <f>SUM(C14:N14)</f>
        <v>100.00009999999999</v>
      </c>
      <c r="AB13" s="13" t="str">
        <f>IF(AA13=100,"ОК"," ")</f>
        <v> </v>
      </c>
    </row>
    <row r="14" spans="2:28" s="11" customFormat="1" ht="12.75">
      <c r="B14" s="7">
        <v>2</v>
      </c>
      <c r="C14" s="37">
        <v>91.9422</v>
      </c>
      <c r="D14" s="37">
        <v>4.2512</v>
      </c>
      <c r="E14" s="37">
        <v>1.3527</v>
      </c>
      <c r="F14" s="37">
        <v>0.1626</v>
      </c>
      <c r="G14" s="37">
        <v>0.2621</v>
      </c>
      <c r="H14" s="37">
        <v>0.0046</v>
      </c>
      <c r="I14" s="37">
        <v>0.0658</v>
      </c>
      <c r="J14" s="37">
        <v>0.0489</v>
      </c>
      <c r="K14" s="37">
        <v>0.1446</v>
      </c>
      <c r="L14" s="37">
        <v>0.0078</v>
      </c>
      <c r="M14" s="37">
        <v>1.366</v>
      </c>
      <c r="N14" s="37">
        <v>0.3916</v>
      </c>
      <c r="O14" s="37">
        <v>0.735</v>
      </c>
      <c r="P14" s="40">
        <v>35.2962</v>
      </c>
      <c r="Q14" s="32">
        <f>1000*P14/4.1868</f>
        <v>8430.352536543422</v>
      </c>
      <c r="R14" s="39">
        <v>39.0898</v>
      </c>
      <c r="S14" s="32">
        <f>1000*R14/4.1868</f>
        <v>9336.43832998949</v>
      </c>
      <c r="T14" s="40">
        <v>50.0404</v>
      </c>
      <c r="U14" s="35"/>
      <c r="V14" s="9"/>
      <c r="W14" s="27"/>
      <c r="X14" s="9"/>
      <c r="Y14" s="9"/>
      <c r="AA14" s="12" t="e">
        <f>SUM(#REF!)</f>
        <v>#REF!</v>
      </c>
      <c r="AB14" s="13" t="e">
        <f>IF(AA14=100,"ОК"," ")</f>
        <v>#REF!</v>
      </c>
    </row>
    <row r="15" spans="2:28" s="11" customFormat="1" ht="12.75">
      <c r="B15" s="7">
        <v>3</v>
      </c>
      <c r="C15" s="33"/>
      <c r="D15" s="3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40"/>
      <c r="Q15" s="32"/>
      <c r="R15" s="39"/>
      <c r="S15" s="32">
        <f>1000*R15/4.1868</f>
        <v>0</v>
      </c>
      <c r="T15" s="41"/>
      <c r="U15" s="35"/>
      <c r="V15" s="9"/>
      <c r="W15" s="16"/>
      <c r="X15" s="9"/>
      <c r="Y15" s="9"/>
      <c r="AA15" s="12">
        <f>SUM(C15:N15)</f>
        <v>0</v>
      </c>
      <c r="AB15" s="13" t="str">
        <f>IF(AA15=100,"ОК"," ")</f>
        <v> </v>
      </c>
    </row>
    <row r="16" spans="2:28" s="11" customFormat="1" ht="12.75">
      <c r="B16" s="7">
        <v>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39"/>
      <c r="Q16" s="32"/>
      <c r="R16" s="39"/>
      <c r="S16" s="32">
        <f>1000*R16/4.1868</f>
        <v>0</v>
      </c>
      <c r="T16" s="39"/>
      <c r="U16" s="9"/>
      <c r="V16" s="9"/>
      <c r="W16" s="16"/>
      <c r="X16" s="9"/>
      <c r="Y16" s="9"/>
      <c r="AA16" s="12">
        <f>SUM(C16:N16)</f>
        <v>0</v>
      </c>
      <c r="AB16" s="13" t="str">
        <f>IF(AA16=100,"ОК"," ")</f>
        <v> </v>
      </c>
    </row>
    <row r="17" spans="2:28" s="11" customFormat="1" ht="12.75">
      <c r="B17" s="7">
        <v>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39"/>
      <c r="Q17" s="32"/>
      <c r="R17" s="39"/>
      <c r="S17" s="32">
        <f aca="true" t="shared" si="0" ref="S17:S41">1000*R17/4.1868</f>
        <v>0</v>
      </c>
      <c r="T17" s="39"/>
      <c r="U17" s="9"/>
      <c r="V17" s="9"/>
      <c r="W17" s="26"/>
      <c r="X17" s="9"/>
      <c r="Y17" s="9"/>
      <c r="AA17" s="12">
        <f>SUM(C17:N17)</f>
        <v>0</v>
      </c>
      <c r="AB17" s="13" t="str">
        <f>IF(AA17=100,"ОК"," ")</f>
        <v> </v>
      </c>
    </row>
    <row r="18" spans="2:28" s="11" customFormat="1" ht="12.75">
      <c r="B18" s="7">
        <v>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39"/>
      <c r="Q18" s="32"/>
      <c r="R18" s="39"/>
      <c r="S18" s="32">
        <f t="shared" si="0"/>
        <v>0</v>
      </c>
      <c r="T18" s="39"/>
      <c r="U18" s="9"/>
      <c r="V18" s="9"/>
      <c r="W18" s="26"/>
      <c r="X18" s="9"/>
      <c r="Y18" s="9"/>
      <c r="AA18" s="12">
        <f>SUM(C18:N18)</f>
        <v>0</v>
      </c>
      <c r="AB18" s="13"/>
    </row>
    <row r="19" spans="2:28" s="11" customFormat="1" ht="12.75">
      <c r="B19" s="7">
        <v>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39"/>
      <c r="Q19" s="32"/>
      <c r="R19" s="39"/>
      <c r="S19" s="32">
        <f t="shared" si="0"/>
        <v>0</v>
      </c>
      <c r="T19" s="39"/>
      <c r="U19" s="9"/>
      <c r="V19" s="9"/>
      <c r="W19" s="26"/>
      <c r="X19" s="9"/>
      <c r="Y19" s="9"/>
      <c r="AA19" s="12">
        <f>SUM(C19:N19)</f>
        <v>0</v>
      </c>
      <c r="AB19" s="13"/>
    </row>
    <row r="20" spans="2:28" s="11" customFormat="1" ht="12.75">
      <c r="B20" s="7">
        <v>8</v>
      </c>
      <c r="C20" s="15">
        <v>90.7099</v>
      </c>
      <c r="D20" s="15">
        <v>4.886</v>
      </c>
      <c r="E20" s="15">
        <v>1.9795</v>
      </c>
      <c r="F20" s="15">
        <v>0.2416</v>
      </c>
      <c r="G20" s="15">
        <v>0.4503</v>
      </c>
      <c r="H20" s="15">
        <v>0.0035</v>
      </c>
      <c r="I20" s="15">
        <v>0.1298</v>
      </c>
      <c r="J20" s="15">
        <v>0.0872</v>
      </c>
      <c r="K20" s="15">
        <v>0.1505</v>
      </c>
      <c r="L20" s="15">
        <v>0.0055</v>
      </c>
      <c r="M20" s="15">
        <v>0.9139</v>
      </c>
      <c r="N20" s="15">
        <v>0.4424</v>
      </c>
      <c r="O20" s="15">
        <v>0.7517</v>
      </c>
      <c r="P20" s="39">
        <v>36.2437</v>
      </c>
      <c r="Q20" s="32">
        <v>8657</v>
      </c>
      <c r="R20" s="39">
        <v>40.1104</v>
      </c>
      <c r="S20" s="32">
        <v>9580</v>
      </c>
      <c r="T20" s="39">
        <v>50.7735</v>
      </c>
      <c r="U20" s="9">
        <v>-9</v>
      </c>
      <c r="V20" s="9">
        <v>-3.6</v>
      </c>
      <c r="W20" s="26"/>
      <c r="X20" s="9">
        <v>0.0006</v>
      </c>
      <c r="Y20" s="9">
        <v>0.0001</v>
      </c>
      <c r="AB20" s="13"/>
    </row>
    <row r="21" spans="2:28" s="11" customFormat="1" ht="12.75">
      <c r="B21" s="7">
        <v>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39"/>
      <c r="Q21" s="8">
        <f aca="true" t="shared" si="1" ref="Q21:Q41">1000*P21/4.1868</f>
        <v>0</v>
      </c>
      <c r="R21" s="39"/>
      <c r="S21" s="32">
        <f t="shared" si="0"/>
        <v>0</v>
      </c>
      <c r="T21" s="39"/>
      <c r="U21" s="9"/>
      <c r="V21" s="9"/>
      <c r="W21" s="16"/>
      <c r="X21" s="9"/>
      <c r="Y21" s="9"/>
      <c r="AA21" s="12"/>
      <c r="AB21" s="13"/>
    </row>
    <row r="22" spans="2:28" s="11" customFormat="1" ht="12.75">
      <c r="B22" s="7">
        <v>10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39"/>
      <c r="Q22" s="8">
        <f t="shared" si="1"/>
        <v>0</v>
      </c>
      <c r="R22" s="39"/>
      <c r="S22" s="32">
        <f t="shared" si="0"/>
        <v>0</v>
      </c>
      <c r="T22" s="39"/>
      <c r="U22" s="9"/>
      <c r="V22" s="9"/>
      <c r="W22" s="26"/>
      <c r="X22" s="9"/>
      <c r="Y22" s="9"/>
      <c r="AA22" s="12"/>
      <c r="AB22" s="13"/>
    </row>
    <row r="23" spans="2:28" s="11" customFormat="1" ht="12.75">
      <c r="B23" s="7">
        <v>11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39"/>
      <c r="Q23" s="8">
        <f t="shared" si="1"/>
        <v>0</v>
      </c>
      <c r="R23" s="39"/>
      <c r="S23" s="32">
        <f t="shared" si="0"/>
        <v>0</v>
      </c>
      <c r="T23" s="39"/>
      <c r="U23" s="9"/>
      <c r="V23" s="9"/>
      <c r="W23" s="16"/>
      <c r="X23" s="9"/>
      <c r="Y23" s="9"/>
      <c r="AA23" s="12"/>
      <c r="AB23" s="13"/>
    </row>
    <row r="24" spans="2:28" s="11" customFormat="1" ht="12.75">
      <c r="B24" s="7">
        <v>12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39"/>
      <c r="Q24" s="8">
        <f t="shared" si="1"/>
        <v>0</v>
      </c>
      <c r="R24" s="39"/>
      <c r="S24" s="32">
        <f t="shared" si="0"/>
        <v>0</v>
      </c>
      <c r="T24" s="39"/>
      <c r="U24" s="9"/>
      <c r="V24" s="9"/>
      <c r="W24" s="26"/>
      <c r="X24" s="9"/>
      <c r="Y24" s="9"/>
      <c r="AA24" s="12"/>
      <c r="AB24" s="13"/>
    </row>
    <row r="25" spans="2:28" s="11" customFormat="1" ht="12.75">
      <c r="B25" s="7">
        <v>13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39"/>
      <c r="Q25" s="8">
        <f t="shared" si="1"/>
        <v>0</v>
      </c>
      <c r="R25" s="39"/>
      <c r="S25" s="32">
        <f t="shared" si="0"/>
        <v>0</v>
      </c>
      <c r="T25" s="39"/>
      <c r="U25" s="9"/>
      <c r="V25" s="9"/>
      <c r="W25" s="16"/>
      <c r="X25" s="9"/>
      <c r="Y25" s="9"/>
      <c r="AA25" s="12"/>
      <c r="AB25" s="13"/>
    </row>
    <row r="26" spans="2:28" s="11" customFormat="1" ht="12.75">
      <c r="B26" s="7">
        <v>14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39"/>
      <c r="Q26" s="8">
        <f t="shared" si="1"/>
        <v>0</v>
      </c>
      <c r="R26" s="39"/>
      <c r="S26" s="32">
        <f t="shared" si="0"/>
        <v>0</v>
      </c>
      <c r="T26" s="39"/>
      <c r="U26" s="9"/>
      <c r="V26" s="9"/>
      <c r="W26" s="26"/>
      <c r="X26" s="9"/>
      <c r="Y26" s="9"/>
      <c r="AA26" s="12"/>
      <c r="AB26" s="13"/>
    </row>
    <row r="27" spans="2:28" s="11" customFormat="1" ht="12.75">
      <c r="B27" s="7">
        <v>15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39"/>
      <c r="Q27" s="8">
        <f t="shared" si="1"/>
        <v>0</v>
      </c>
      <c r="R27" s="39"/>
      <c r="S27" s="32">
        <f t="shared" si="0"/>
        <v>0</v>
      </c>
      <c r="T27" s="39"/>
      <c r="U27" s="9"/>
      <c r="V27" s="9"/>
      <c r="W27" s="26"/>
      <c r="X27" s="9"/>
      <c r="Y27" s="15"/>
      <c r="AA27" s="12"/>
      <c r="AB27" s="13" t="str">
        <f>IF(AA27=100,"ОК"," ")</f>
        <v> </v>
      </c>
    </row>
    <row r="28" spans="2:28" s="11" customFormat="1" ht="12.75">
      <c r="B28" s="14">
        <v>16</v>
      </c>
      <c r="C28" s="15">
        <v>92.1002</v>
      </c>
      <c r="D28" s="15">
        <v>4.1648</v>
      </c>
      <c r="E28" s="15">
        <v>1.2901</v>
      </c>
      <c r="F28" s="15">
        <v>0.1562</v>
      </c>
      <c r="G28" s="15">
        <v>0.2468</v>
      </c>
      <c r="H28" s="15">
        <v>0.005</v>
      </c>
      <c r="I28" s="15">
        <v>0.0799</v>
      </c>
      <c r="J28" s="15">
        <v>0.0544</v>
      </c>
      <c r="K28" s="15">
        <v>0.1425</v>
      </c>
      <c r="L28" s="15">
        <v>0.0081</v>
      </c>
      <c r="M28" s="15">
        <v>1.379</v>
      </c>
      <c r="N28" s="15">
        <v>0.3729</v>
      </c>
      <c r="O28" s="15">
        <v>0.7336</v>
      </c>
      <c r="P28" s="39">
        <v>35.244</v>
      </c>
      <c r="Q28" s="32">
        <f t="shared" si="1"/>
        <v>8417.884780739467</v>
      </c>
      <c r="R28" s="39">
        <v>39.034</v>
      </c>
      <c r="S28" s="32">
        <v>8418</v>
      </c>
      <c r="T28" s="39">
        <v>50.0154</v>
      </c>
      <c r="U28" s="9">
        <v>-9.3</v>
      </c>
      <c r="V28" s="9">
        <v>-3.2</v>
      </c>
      <c r="W28" s="10" t="s">
        <v>51</v>
      </c>
      <c r="X28" s="9"/>
      <c r="Y28" s="15"/>
      <c r="AA28" s="12"/>
      <c r="AB28" s="13" t="str">
        <f>IF(AA28=100,"ОК"," ")</f>
        <v> </v>
      </c>
    </row>
    <row r="29" spans="2:28" s="11" customFormat="1" ht="12.75">
      <c r="B29" s="14">
        <v>17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39"/>
      <c r="Q29" s="8">
        <f t="shared" si="1"/>
        <v>0</v>
      </c>
      <c r="R29" s="39"/>
      <c r="S29" s="32">
        <f t="shared" si="0"/>
        <v>0</v>
      </c>
      <c r="T29" s="39"/>
      <c r="U29" s="9"/>
      <c r="V29" s="9"/>
      <c r="W29" s="10"/>
      <c r="X29" s="9"/>
      <c r="Y29" s="15"/>
      <c r="AA29" s="12">
        <f aca="true" t="shared" si="2" ref="AA29:AA41">SUM(C29:N29)</f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39"/>
      <c r="Q30" s="8">
        <f t="shared" si="1"/>
        <v>0</v>
      </c>
      <c r="R30" s="39"/>
      <c r="S30" s="32">
        <f t="shared" si="0"/>
        <v>0</v>
      </c>
      <c r="T30" s="39"/>
      <c r="U30" s="9"/>
      <c r="V30" s="9"/>
      <c r="W30" s="10"/>
      <c r="X30" s="9"/>
      <c r="Y30" s="15"/>
      <c r="AA30" s="12">
        <f t="shared" si="2"/>
        <v>0</v>
      </c>
      <c r="AB30" s="13"/>
    </row>
    <row r="31" spans="2:28" s="11" customFormat="1" ht="12.75">
      <c r="B31" s="14">
        <v>19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39"/>
      <c r="Q31" s="8">
        <f t="shared" si="1"/>
        <v>0</v>
      </c>
      <c r="R31" s="39"/>
      <c r="S31" s="32">
        <f t="shared" si="0"/>
        <v>0</v>
      </c>
      <c r="T31" s="39"/>
      <c r="U31" s="9"/>
      <c r="V31" s="9"/>
      <c r="W31" s="10"/>
      <c r="X31" s="9"/>
      <c r="Y31" s="15"/>
      <c r="AA31" s="12">
        <f t="shared" si="2"/>
        <v>0</v>
      </c>
      <c r="AB31" s="13"/>
    </row>
    <row r="32" spans="2:28" s="11" customFormat="1" ht="12.75">
      <c r="B32" s="14">
        <v>20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39"/>
      <c r="Q32" s="8">
        <f t="shared" si="1"/>
        <v>0</v>
      </c>
      <c r="R32" s="39"/>
      <c r="S32" s="32">
        <f t="shared" si="0"/>
        <v>0</v>
      </c>
      <c r="T32" s="39"/>
      <c r="U32" s="9"/>
      <c r="V32" s="9"/>
      <c r="W32" s="26"/>
      <c r="X32" s="9"/>
      <c r="Y32" s="15"/>
      <c r="AA32" s="12">
        <f t="shared" si="2"/>
        <v>0</v>
      </c>
      <c r="AB32" s="13"/>
    </row>
    <row r="33" spans="2:28" s="11" customFormat="1" ht="12.75">
      <c r="B33" s="14">
        <v>21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39"/>
      <c r="Q33" s="8">
        <f t="shared" si="1"/>
        <v>0</v>
      </c>
      <c r="R33" s="39"/>
      <c r="S33" s="32">
        <f t="shared" si="0"/>
        <v>0</v>
      </c>
      <c r="T33" s="39"/>
      <c r="U33" s="9"/>
      <c r="V33" s="9"/>
      <c r="W33" s="26"/>
      <c r="X33" s="9"/>
      <c r="Y33" s="15"/>
      <c r="AA33" s="12">
        <f t="shared" si="2"/>
        <v>0</v>
      </c>
      <c r="AB33" s="13"/>
    </row>
    <row r="34" spans="2:28" s="11" customFormat="1" ht="12.75">
      <c r="B34" s="14">
        <v>22</v>
      </c>
      <c r="C34" s="15">
        <v>92.133</v>
      </c>
      <c r="D34" s="15">
        <v>4.1366</v>
      </c>
      <c r="E34" s="15">
        <v>1.2292</v>
      </c>
      <c r="F34" s="15">
        <v>0.148</v>
      </c>
      <c r="G34" s="15">
        <v>0.2297</v>
      </c>
      <c r="H34" s="15">
        <v>0.0042</v>
      </c>
      <c r="I34" s="15">
        <v>0.0801</v>
      </c>
      <c r="J34" s="15">
        <v>0.0601</v>
      </c>
      <c r="K34" s="15">
        <v>0.153</v>
      </c>
      <c r="L34" s="15">
        <v>0.007</v>
      </c>
      <c r="M34" s="15">
        <v>1.4507</v>
      </c>
      <c r="N34" s="15">
        <v>0.3683</v>
      </c>
      <c r="O34" s="15">
        <v>0.733</v>
      </c>
      <c r="P34" s="39">
        <v>35.1821</v>
      </c>
      <c r="Q34" s="32">
        <v>8403</v>
      </c>
      <c r="R34" s="39">
        <v>39.9667</v>
      </c>
      <c r="S34" s="32">
        <v>9307</v>
      </c>
      <c r="T34" s="39">
        <v>49.9497</v>
      </c>
      <c r="U34" s="9">
        <v>-12.8</v>
      </c>
      <c r="V34" s="9">
        <v>-5.2</v>
      </c>
      <c r="W34" s="10" t="s">
        <v>51</v>
      </c>
      <c r="X34" s="9"/>
      <c r="Y34" s="15"/>
      <c r="AA34" s="12">
        <f>SUM(C20:N20)</f>
        <v>100.0001</v>
      </c>
      <c r="AB34" s="13"/>
    </row>
    <row r="35" spans="2:28" s="11" customFormat="1" ht="12.75">
      <c r="B35" s="14">
        <v>23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39"/>
      <c r="Q35" s="8">
        <f t="shared" si="1"/>
        <v>0</v>
      </c>
      <c r="R35" s="39"/>
      <c r="S35" s="32">
        <f t="shared" si="0"/>
        <v>0</v>
      </c>
      <c r="T35" s="39"/>
      <c r="U35" s="9"/>
      <c r="V35" s="9"/>
      <c r="W35" s="26"/>
      <c r="X35" s="9">
        <v>0.0006</v>
      </c>
      <c r="Y35" s="15">
        <v>0.0001</v>
      </c>
      <c r="AA35" s="12">
        <f t="shared" si="2"/>
        <v>0</v>
      </c>
      <c r="AB35" s="13"/>
    </row>
    <row r="36" spans="2:28" s="11" customFormat="1" ht="12.75">
      <c r="B36" s="14">
        <v>24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39"/>
      <c r="Q36" s="8">
        <f t="shared" si="1"/>
        <v>0</v>
      </c>
      <c r="R36" s="39"/>
      <c r="S36" s="32">
        <f t="shared" si="0"/>
        <v>0</v>
      </c>
      <c r="T36" s="39"/>
      <c r="U36" s="9"/>
      <c r="V36" s="9"/>
      <c r="W36" s="16"/>
      <c r="X36" s="9"/>
      <c r="Y36" s="9"/>
      <c r="AA36" s="12">
        <f t="shared" si="2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39"/>
      <c r="Q37" s="8">
        <f>1000*P37/4.1868</f>
        <v>0</v>
      </c>
      <c r="R37" s="39"/>
      <c r="S37" s="32">
        <f t="shared" si="0"/>
        <v>0</v>
      </c>
      <c r="T37" s="39"/>
      <c r="U37" s="9"/>
      <c r="V37" s="9"/>
      <c r="W37" s="26"/>
      <c r="X37" s="9"/>
      <c r="Y37" s="9"/>
      <c r="AA37" s="12">
        <f t="shared" si="2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39"/>
      <c r="Q38" s="8">
        <f t="shared" si="1"/>
        <v>0</v>
      </c>
      <c r="R38" s="39"/>
      <c r="S38" s="32">
        <f t="shared" si="0"/>
        <v>0</v>
      </c>
      <c r="T38" s="39"/>
      <c r="U38" s="9"/>
      <c r="V38" s="9"/>
      <c r="W38" s="26"/>
      <c r="X38" s="9"/>
      <c r="Y38" s="15"/>
      <c r="AA38" s="12">
        <f t="shared" si="2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39"/>
      <c r="Q39" s="8">
        <f t="shared" si="1"/>
        <v>0</v>
      </c>
      <c r="R39" s="39"/>
      <c r="S39" s="32">
        <f t="shared" si="0"/>
        <v>0</v>
      </c>
      <c r="T39" s="39"/>
      <c r="U39" s="9"/>
      <c r="V39" s="9"/>
      <c r="W39" s="26"/>
      <c r="X39" s="10"/>
      <c r="Y39" s="10"/>
      <c r="AA39" s="12">
        <f t="shared" si="2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39"/>
      <c r="Q40" s="8">
        <f t="shared" si="1"/>
        <v>0</v>
      </c>
      <c r="R40" s="39"/>
      <c r="S40" s="32">
        <f t="shared" si="0"/>
        <v>0</v>
      </c>
      <c r="T40" s="39"/>
      <c r="U40" s="9"/>
      <c r="V40" s="9"/>
      <c r="W40" s="26"/>
      <c r="X40" s="10"/>
      <c r="Y40" s="15"/>
      <c r="AA40" s="12">
        <f t="shared" si="2"/>
        <v>0</v>
      </c>
      <c r="AB40" s="13"/>
    </row>
    <row r="41" spans="2:28" s="11" customFormat="1" ht="12.75">
      <c r="B41" s="14">
        <v>29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39"/>
      <c r="Q41" s="8">
        <f t="shared" si="1"/>
        <v>0</v>
      </c>
      <c r="R41" s="39"/>
      <c r="S41" s="32">
        <f t="shared" si="0"/>
        <v>0</v>
      </c>
      <c r="T41" s="39"/>
      <c r="U41" s="9"/>
      <c r="V41" s="9"/>
      <c r="W41" s="16"/>
      <c r="X41" s="10"/>
      <c r="Y41" s="15"/>
      <c r="AA41" s="12">
        <f t="shared" si="2"/>
        <v>0</v>
      </c>
      <c r="AB41" s="13"/>
    </row>
    <row r="42" spans="3:24" ht="12.75"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</row>
    <row r="43" spans="3:24" ht="12.75"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5"/>
      <c r="R43" s="25"/>
      <c r="S43" s="25"/>
      <c r="T43" s="25"/>
      <c r="U43" s="25"/>
      <c r="V43" s="25"/>
      <c r="W43" s="25"/>
      <c r="X43" s="25"/>
    </row>
    <row r="44" spans="3:20" ht="12.75">
      <c r="C44" s="30" t="s">
        <v>46</v>
      </c>
      <c r="D44" s="28"/>
      <c r="E44" s="28"/>
      <c r="F44" s="28"/>
      <c r="G44" s="28"/>
      <c r="H44" s="28"/>
      <c r="I44" s="28"/>
      <c r="J44" s="28"/>
      <c r="K44" s="28" t="s">
        <v>47</v>
      </c>
      <c r="L44" s="28"/>
      <c r="M44" s="28"/>
      <c r="N44" s="28"/>
      <c r="O44" s="28"/>
      <c r="P44" s="28"/>
      <c r="Q44" s="28"/>
      <c r="R44" s="28"/>
      <c r="S44" s="28"/>
      <c r="T44" s="28"/>
    </row>
    <row r="45" spans="3:22" ht="12.75">
      <c r="C45" s="1" t="s">
        <v>35</v>
      </c>
      <c r="L45" s="2" t="s">
        <v>0</v>
      </c>
      <c r="N45" s="2" t="s">
        <v>1</v>
      </c>
      <c r="T45" s="2" t="s">
        <v>2</v>
      </c>
      <c r="U45" s="2"/>
      <c r="V45" s="2"/>
    </row>
    <row r="46" spans="3:20" ht="18" customHeight="1">
      <c r="C46" s="30" t="s">
        <v>36</v>
      </c>
      <c r="D46" s="31"/>
      <c r="E46" s="31"/>
      <c r="F46" s="31"/>
      <c r="G46" s="31"/>
      <c r="H46" s="31"/>
      <c r="I46" s="31"/>
      <c r="J46" s="31"/>
      <c r="K46" s="28" t="s">
        <v>48</v>
      </c>
      <c r="L46" s="31"/>
      <c r="M46" s="31"/>
      <c r="N46" s="31"/>
      <c r="O46" s="31"/>
      <c r="P46" s="31"/>
      <c r="Q46" s="31"/>
      <c r="R46" s="31"/>
      <c r="S46" s="31"/>
      <c r="T46" s="31"/>
    </row>
    <row r="47" spans="3:22" ht="12.75">
      <c r="C47" s="1" t="s">
        <v>37</v>
      </c>
      <c r="L47" s="2" t="s">
        <v>0</v>
      </c>
      <c r="N47" s="2" t="s">
        <v>1</v>
      </c>
      <c r="T47" s="2" t="s">
        <v>2</v>
      </c>
      <c r="U47" s="2"/>
      <c r="V47" s="2"/>
    </row>
    <row r="49" spans="3:25" ht="12.75"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</sheetData>
  <sheetProtection/>
  <mergeCells count="31">
    <mergeCell ref="L10:L12"/>
    <mergeCell ref="Y9:Y12"/>
    <mergeCell ref="O9:T9"/>
    <mergeCell ref="R10:R12"/>
    <mergeCell ref="G10:G12"/>
    <mergeCell ref="C6:AA6"/>
    <mergeCell ref="F10:F12"/>
    <mergeCell ref="K10:K12"/>
    <mergeCell ref="H10:H12"/>
    <mergeCell ref="M10:M12"/>
    <mergeCell ref="J10:J12"/>
    <mergeCell ref="C42:X42"/>
    <mergeCell ref="U9:U12"/>
    <mergeCell ref="V9:V12"/>
    <mergeCell ref="B9:B12"/>
    <mergeCell ref="Q10:Q12"/>
    <mergeCell ref="W2:Y2"/>
    <mergeCell ref="B7:Y7"/>
    <mergeCell ref="B8:Y8"/>
    <mergeCell ref="D10:D12"/>
    <mergeCell ref="C10:C12"/>
    <mergeCell ref="X9:X12"/>
    <mergeCell ref="E10:E12"/>
    <mergeCell ref="P10:P12"/>
    <mergeCell ref="O10:O12"/>
    <mergeCell ref="C9:N9"/>
    <mergeCell ref="T10:T12"/>
    <mergeCell ref="N10:N12"/>
    <mergeCell ref="W9:W12"/>
    <mergeCell ref="I10:I12"/>
    <mergeCell ref="S10:S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Шеремет Вера Леонидовна</cp:lastModifiedBy>
  <cp:lastPrinted>2016-02-02T08:18:45Z</cp:lastPrinted>
  <dcterms:created xsi:type="dcterms:W3CDTF">2010-01-29T08:37:16Z</dcterms:created>
  <dcterms:modified xsi:type="dcterms:W3CDTF">2016-02-29T11:04:48Z</dcterms:modified>
  <cp:category/>
  <cp:version/>
  <cp:contentType/>
  <cp:contentStatus/>
</cp:coreProperties>
</file>