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<sst xmlns="http://schemas.openxmlformats.org/spreadsheetml/2006/main" count="83" uniqueCount="55">
  <si>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</si>
  <si>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</si>
  <si>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</si>
  <si>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</si>
  <si>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</si>
  <si>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</si>
  <si>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</si>
  <si>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</si>
  <si>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</si>
  <si>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</si>
  <si>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</si>
  <si>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</si>
  <si>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</si>
  <si>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</si>
  <si>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</si>
  <si>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</si>
  <si>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</si>
  <si>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</si>
  <si>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</si>
  <si>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</si>
  <si>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</si>
  <si>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</si>
  <si>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</si>
  <si>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</si>
  <si>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</si>
  <si>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</si>
  <si>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</si>
  <si>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</si>
  <si>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</si>
  <si>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</si>
  <si>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</si>
  <si>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</si>
  <si>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</si>
  <si>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</si>
  <si>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</si>
  <si>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</si>
  <si>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</si>
  <si>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</si>
  <si>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</si>
  <si>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</si>
  <si>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</si>
  <si>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</si>
  <si>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</si>
  <si>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</si>
  <si>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</si>
  <si>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</si>
  <si>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t>Начальник Криворізького ЛВУМГ                                                                    Р.В.Матвієнко                                                                                                           1.03.2016р.</t>
  </si>
  <si>
    <t>О.Г.Степанова</t>
  </si>
  <si>
    <t>1.03.2016р.</t>
  </si>
  <si>
    <r>
      <t>переданого  УМГ "ХАРКІВТРАНСГАЗ" Криворізьким ЛВУМГ  по</t>
    </r>
    <r>
      <rPr>
        <b/>
        <sz val="10"/>
        <rFont val="Arial"/>
        <family val="2"/>
      </rPr>
      <t xml:space="preserve"> ГРС 3 м.Кривий Ріг</t>
    </r>
    <r>
      <rPr>
        <sz val="10"/>
        <rFont val="Arial"/>
        <family val="2"/>
      </rPr>
      <t xml:space="preserve">,ГРС с.Південе, ГРС с. Савро, ГРС  м.Жовті Води , ГРС м.П'ятихатки та прийнятого ПАТ Криворіжгаз, ПАТ Дніпропетровськгаз Дніпропетровська обл, ВАТ Кіровоградгаз Кіровоградська обл, </t>
    </r>
  </si>
  <si>
    <t xml:space="preserve">  по  магістральному  газопрову   ЄККР за період з   01.02.2016 по 29.02.2016 р. </t>
  </si>
  <si>
    <r>
      <rPr>
        <sz val="8"/>
        <rFont val="Arial"/>
        <family val="2"/>
      </rPr>
      <t>не виявл</t>
    </r>
    <r>
      <rPr>
        <sz val="10"/>
        <rFont val="Arial Cyr"/>
        <family val="0"/>
      </rPr>
      <t>.</t>
    </r>
  </si>
  <si>
    <t>не виявл.</t>
  </si>
  <si>
    <t>*</t>
  </si>
  <si>
    <t>*- прибор в ремонті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</si>
</sst>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179" fontId="18" fillId="0" borderId="10" xfId="0" applyNumberFormat="1" applyFont="1" applyBorder="1" applyAlignment="1">
      <alignment horizontal="center" vertical="top" wrapText="1"/>
    </xf>
    <xf numFmtId="177" fontId="18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2" fontId="18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">
      <selection activeCell="W47" sqref="W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5"/>
      <c r="X2" s="66"/>
      <c r="Y2" s="66"/>
      <c r="Z2" s="4"/>
      <c r="AA2" s="4"/>
    </row>
    <row r="3" spans="2:27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1" t="s">
        <v>32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</row>
    <row r="7" spans="2:27" ht="24.75" customHeight="1">
      <c r="B7" s="67" t="s">
        <v>49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4"/>
      <c r="AA7" s="4"/>
    </row>
    <row r="8" spans="2:27" ht="18" customHeight="1">
      <c r="B8" s="69" t="s">
        <v>50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4"/>
      <c r="AA8" s="4"/>
    </row>
    <row r="9" spans="2:29" ht="32.25" customHeight="1">
      <c r="B9" s="42" t="s">
        <v>17</v>
      </c>
      <c r="C9" s="49" t="s">
        <v>33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73" t="s">
        <v>34</v>
      </c>
      <c r="P9" s="74"/>
      <c r="Q9" s="74"/>
      <c r="R9" s="75"/>
      <c r="S9" s="75"/>
      <c r="T9" s="76"/>
      <c r="U9" s="55" t="s">
        <v>30</v>
      </c>
      <c r="V9" s="58" t="s">
        <v>31</v>
      </c>
      <c r="W9" s="59" t="s">
        <v>40</v>
      </c>
      <c r="X9" s="59" t="s">
        <v>41</v>
      </c>
      <c r="Y9" s="59" t="s">
        <v>42</v>
      </c>
      <c r="Z9" s="4"/>
      <c r="AB9" s="7"/>
      <c r="AC9"/>
    </row>
    <row r="10" spans="2:29" ht="48.75" customHeight="1">
      <c r="B10" s="43"/>
      <c r="C10" s="48" t="s">
        <v>18</v>
      </c>
      <c r="D10" s="48" t="s">
        <v>19</v>
      </c>
      <c r="E10" s="48" t="s">
        <v>20</v>
      </c>
      <c r="F10" s="48" t="s">
        <v>21</v>
      </c>
      <c r="G10" s="48" t="s">
        <v>22</v>
      </c>
      <c r="H10" s="48" t="s">
        <v>23</v>
      </c>
      <c r="I10" s="48" t="s">
        <v>24</v>
      </c>
      <c r="J10" s="48" t="s">
        <v>25</v>
      </c>
      <c r="K10" s="48" t="s">
        <v>26</v>
      </c>
      <c r="L10" s="48" t="s">
        <v>27</v>
      </c>
      <c r="M10" s="45" t="s">
        <v>28</v>
      </c>
      <c r="N10" s="45" t="s">
        <v>29</v>
      </c>
      <c r="O10" s="45" t="s">
        <v>13</v>
      </c>
      <c r="P10" s="60" t="s">
        <v>38</v>
      </c>
      <c r="Q10" s="45" t="s">
        <v>39</v>
      </c>
      <c r="R10" s="45" t="s">
        <v>14</v>
      </c>
      <c r="S10" s="45" t="s">
        <v>15</v>
      </c>
      <c r="T10" s="45" t="s">
        <v>16</v>
      </c>
      <c r="U10" s="56"/>
      <c r="V10" s="46"/>
      <c r="W10" s="59"/>
      <c r="X10" s="59"/>
      <c r="Y10" s="59"/>
      <c r="Z10" s="4"/>
      <c r="AB10" s="7"/>
      <c r="AC10"/>
    </row>
    <row r="11" spans="2:29" ht="15.75" customHeight="1">
      <c r="B11" s="4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6"/>
      <c r="N11" s="46"/>
      <c r="O11" s="46"/>
      <c r="P11" s="61"/>
      <c r="Q11" s="63"/>
      <c r="R11" s="46"/>
      <c r="S11" s="46"/>
      <c r="T11" s="46"/>
      <c r="U11" s="56"/>
      <c r="V11" s="46"/>
      <c r="W11" s="59"/>
      <c r="X11" s="59"/>
      <c r="Y11" s="59"/>
      <c r="Z11" s="4"/>
      <c r="AB11" s="7"/>
      <c r="AC11"/>
    </row>
    <row r="12" spans="2:29" ht="21" customHeight="1">
      <c r="B12" s="4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7"/>
      <c r="N12" s="47"/>
      <c r="O12" s="47"/>
      <c r="P12" s="62"/>
      <c r="Q12" s="64"/>
      <c r="R12" s="47"/>
      <c r="S12" s="47"/>
      <c r="T12" s="47"/>
      <c r="U12" s="57"/>
      <c r="V12" s="47"/>
      <c r="W12" s="59"/>
      <c r="X12" s="59"/>
      <c r="Y12" s="59"/>
      <c r="Z12" s="4"/>
      <c r="AB12" s="7"/>
      <c r="AC12"/>
    </row>
    <row r="13" spans="2:28" s="12" customFormat="1" ht="12.75">
      <c r="B13" s="9">
        <v>1</v>
      </c>
      <c r="C13" s="35">
        <v>96.0445</v>
      </c>
      <c r="D13" s="35">
        <v>2.1812</v>
      </c>
      <c r="E13" s="36">
        <v>0.7</v>
      </c>
      <c r="F13" s="36">
        <v>0.111</v>
      </c>
      <c r="G13" s="36">
        <v>0.109</v>
      </c>
      <c r="H13" s="36">
        <v>0.0036</v>
      </c>
      <c r="I13" s="36">
        <v>0.0211</v>
      </c>
      <c r="J13" s="36">
        <v>0.0146</v>
      </c>
      <c r="K13" s="36">
        <v>0.0041</v>
      </c>
      <c r="L13" s="36">
        <v>0.0056</v>
      </c>
      <c r="M13" s="36">
        <v>0.6544</v>
      </c>
      <c r="N13" s="36">
        <v>0.1509</v>
      </c>
      <c r="O13" s="36">
        <v>0.7004</v>
      </c>
      <c r="P13" s="39">
        <v>34.3087</v>
      </c>
      <c r="Q13" s="34">
        <f>1000*P13/4.1868</f>
        <v>8194.492213623771</v>
      </c>
      <c r="R13" s="40">
        <v>38.0271</v>
      </c>
      <c r="S13" s="34">
        <f>1000*R13/4.1868</f>
        <v>9082.616795643451</v>
      </c>
      <c r="T13" s="39">
        <v>49.8654</v>
      </c>
      <c r="U13" s="35" t="s">
        <v>53</v>
      </c>
      <c r="V13" s="38" t="s">
        <v>53</v>
      </c>
      <c r="W13" s="17"/>
      <c r="X13" s="10"/>
      <c r="Y13" s="10"/>
      <c r="AA13" s="13">
        <f>SUM(C13:N13)</f>
        <v>100</v>
      </c>
      <c r="AB13" s="14" t="str">
        <f>IF(AA13=100,"ОК"," ")</f>
        <v>ОК</v>
      </c>
    </row>
    <row r="14" spans="2:28" s="12" customFormat="1" ht="12.75">
      <c r="B14" s="9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9"/>
      <c r="Q14" s="34"/>
      <c r="R14" s="40"/>
      <c r="S14" s="34"/>
      <c r="T14" s="39"/>
      <c r="U14" s="37"/>
      <c r="V14" s="10"/>
      <c r="W14" s="29"/>
      <c r="X14" s="10"/>
      <c r="Y14" s="10"/>
      <c r="AA14" s="13">
        <f aca="true" t="shared" si="0" ref="AA14:AA43">SUM(C14:N14)</f>
        <v>0</v>
      </c>
      <c r="AB14" s="14" t="str">
        <f>IF(AA14=100,"ОК"," ")</f>
        <v> </v>
      </c>
    </row>
    <row r="15" spans="2:28" s="12" customFormat="1" ht="12.75">
      <c r="B15" s="9">
        <v>3</v>
      </c>
      <c r="C15" s="35">
        <v>96.0535</v>
      </c>
      <c r="D15" s="35">
        <v>2.1822</v>
      </c>
      <c r="E15" s="36">
        <v>0.6968</v>
      </c>
      <c r="F15" s="36">
        <v>0.1103</v>
      </c>
      <c r="G15" s="36">
        <v>0.1078</v>
      </c>
      <c r="H15" s="36">
        <v>0.0035</v>
      </c>
      <c r="I15" s="36">
        <v>0.0211</v>
      </c>
      <c r="J15" s="36">
        <v>0.0156</v>
      </c>
      <c r="K15" s="36">
        <v>0.0053</v>
      </c>
      <c r="L15" s="36">
        <v>0.0065</v>
      </c>
      <c r="M15" s="36">
        <v>0.6504</v>
      </c>
      <c r="N15" s="36">
        <v>0.147</v>
      </c>
      <c r="O15" s="36">
        <v>0.7003</v>
      </c>
      <c r="P15" s="39">
        <v>34.3108</v>
      </c>
      <c r="Q15" s="34">
        <f>1000*P15/4.1868</f>
        <v>8194.993790006689</v>
      </c>
      <c r="R15" s="40">
        <v>38.0294</v>
      </c>
      <c r="S15" s="34">
        <f>1000*R15/4.1868</f>
        <v>9083.166141205695</v>
      </c>
      <c r="T15" s="39">
        <v>49.872</v>
      </c>
      <c r="U15" s="35" t="s">
        <v>53</v>
      </c>
      <c r="V15" s="35" t="s">
        <v>53</v>
      </c>
      <c r="W15" s="17"/>
      <c r="X15" s="10"/>
      <c r="Y15" s="10"/>
      <c r="AA15" s="13">
        <f t="shared" si="0"/>
        <v>100.00000000000001</v>
      </c>
      <c r="AB15" s="14" t="str">
        <f>IF(AA15=100,"ОК"," ")</f>
        <v>ОК</v>
      </c>
    </row>
    <row r="16" spans="2:28" s="12" customFormat="1" ht="12.75">
      <c r="B16" s="9">
        <v>4</v>
      </c>
      <c r="C16" s="16">
        <v>96.0284</v>
      </c>
      <c r="D16" s="16">
        <v>2.1968</v>
      </c>
      <c r="E16" s="16">
        <v>0.7023</v>
      </c>
      <c r="F16" s="16">
        <v>0.1121</v>
      </c>
      <c r="G16" s="16">
        <v>0.1097</v>
      </c>
      <c r="H16" s="16">
        <v>0.0025</v>
      </c>
      <c r="I16" s="16">
        <v>0.0211</v>
      </c>
      <c r="J16" s="16">
        <v>0.0148</v>
      </c>
      <c r="K16" s="16">
        <v>0.0042</v>
      </c>
      <c r="L16" s="16">
        <v>0.0063</v>
      </c>
      <c r="M16" s="16">
        <v>0.6533</v>
      </c>
      <c r="N16" s="16">
        <v>0.1486</v>
      </c>
      <c r="O16" s="16">
        <v>0.7005</v>
      </c>
      <c r="P16" s="40">
        <v>34.3156</v>
      </c>
      <c r="Q16" s="34">
        <f>1000*P16/4.1868</f>
        <v>8196.140250310502</v>
      </c>
      <c r="R16" s="40">
        <v>38.0345</v>
      </c>
      <c r="S16" s="34">
        <f>1000*R16/4.1868</f>
        <v>9084.384255278495</v>
      </c>
      <c r="T16" s="40">
        <v>49.872</v>
      </c>
      <c r="U16" s="35" t="s">
        <v>53</v>
      </c>
      <c r="V16" s="35" t="s">
        <v>53</v>
      </c>
      <c r="W16" s="17" t="s">
        <v>51</v>
      </c>
      <c r="X16" s="10"/>
      <c r="Y16" s="10"/>
      <c r="AA16" s="13">
        <f t="shared" si="0"/>
        <v>100.00009999999999</v>
      </c>
      <c r="AB16" s="14" t="str">
        <f>IF(AA16=100,"ОК"," ")</f>
        <v> </v>
      </c>
    </row>
    <row r="17" spans="2:28" s="12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40"/>
      <c r="Q17" s="34"/>
      <c r="R17" s="40"/>
      <c r="S17" s="34"/>
      <c r="T17" s="40"/>
      <c r="U17" s="10"/>
      <c r="V17" s="10"/>
      <c r="W17" s="28"/>
      <c r="X17" s="10"/>
      <c r="Y17" s="10"/>
      <c r="AA17" s="13">
        <f t="shared" si="0"/>
        <v>0</v>
      </c>
      <c r="AB17" s="14" t="str">
        <f>IF(AA17=100,"ОК"," ")</f>
        <v> </v>
      </c>
    </row>
    <row r="18" spans="2:28" s="12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40"/>
      <c r="Q18" s="34"/>
      <c r="R18" s="40"/>
      <c r="S18" s="34"/>
      <c r="T18" s="40"/>
      <c r="U18" s="10"/>
      <c r="V18" s="10"/>
      <c r="W18" s="28"/>
      <c r="X18" s="10"/>
      <c r="Y18" s="10"/>
      <c r="AA18" s="13">
        <f t="shared" si="0"/>
        <v>0</v>
      </c>
      <c r="AB18" s="14"/>
    </row>
    <row r="19" spans="2:28" s="12" customFormat="1" ht="12.75">
      <c r="B19" s="9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40"/>
      <c r="Q19" s="34"/>
      <c r="R19" s="40"/>
      <c r="S19" s="34"/>
      <c r="T19" s="40"/>
      <c r="U19" s="10"/>
      <c r="V19" s="10"/>
      <c r="W19" s="28"/>
      <c r="X19" s="10"/>
      <c r="Y19" s="10"/>
      <c r="AA19" s="13">
        <f t="shared" si="0"/>
        <v>0</v>
      </c>
      <c r="AB19" s="14"/>
    </row>
    <row r="20" spans="2:28" s="12" customFormat="1" ht="12.75">
      <c r="B20" s="9">
        <v>8</v>
      </c>
      <c r="C20" s="16">
        <v>95.3317</v>
      </c>
      <c r="D20" s="16">
        <v>2.4796</v>
      </c>
      <c r="E20" s="16">
        <v>0.7714</v>
      </c>
      <c r="F20" s="16">
        <v>0.1124</v>
      </c>
      <c r="G20" s="16">
        <v>0.1279</v>
      </c>
      <c r="H20" s="16">
        <v>0.0035</v>
      </c>
      <c r="I20" s="16">
        <v>0.027</v>
      </c>
      <c r="J20" s="16">
        <v>0.0205</v>
      </c>
      <c r="K20" s="16">
        <v>0.0135</v>
      </c>
      <c r="L20" s="16">
        <v>0.0066</v>
      </c>
      <c r="M20" s="16">
        <v>0.9227</v>
      </c>
      <c r="N20" s="16">
        <v>0.1832</v>
      </c>
      <c r="O20" s="16">
        <v>0.7059</v>
      </c>
      <c r="P20" s="40">
        <v>34.3632</v>
      </c>
      <c r="Q20" s="34">
        <f>1000*P20/4.1868</f>
        <v>8207.509314989968</v>
      </c>
      <c r="R20" s="40">
        <v>38.0815</v>
      </c>
      <c r="S20" s="34">
        <f>1000*R20/4.1868</f>
        <v>9095.610012419987</v>
      </c>
      <c r="T20" s="40">
        <v>49.7422</v>
      </c>
      <c r="U20" s="35" t="s">
        <v>53</v>
      </c>
      <c r="V20" s="35" t="s">
        <v>53</v>
      </c>
      <c r="W20" s="28"/>
      <c r="X20" s="10"/>
      <c r="Y20" s="10"/>
      <c r="AA20" s="13">
        <f t="shared" si="0"/>
        <v>100</v>
      </c>
      <c r="AB20" s="14"/>
    </row>
    <row r="21" spans="2:28" s="12" customFormat="1" ht="12.75">
      <c r="B21" s="9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40"/>
      <c r="Q21" s="34"/>
      <c r="R21" s="40"/>
      <c r="S21" s="34"/>
      <c r="T21" s="40"/>
      <c r="U21" s="10"/>
      <c r="V21" s="10"/>
      <c r="W21" s="17"/>
      <c r="X21" s="10"/>
      <c r="Y21" s="10"/>
      <c r="AA21" s="13">
        <f t="shared" si="0"/>
        <v>0</v>
      </c>
      <c r="AB21" s="14"/>
    </row>
    <row r="22" spans="2:28" s="12" customFormat="1" ht="12.75">
      <c r="B22" s="9">
        <v>10</v>
      </c>
      <c r="C22" s="16">
        <v>95.1256</v>
      </c>
      <c r="D22" s="16">
        <v>2.5781</v>
      </c>
      <c r="E22" s="16">
        <v>0.7789</v>
      </c>
      <c r="F22" s="16">
        <v>0.1108</v>
      </c>
      <c r="G22" s="16">
        <v>0.1281</v>
      </c>
      <c r="H22" s="16">
        <v>0.0038</v>
      </c>
      <c r="I22" s="16">
        <v>0.0277</v>
      </c>
      <c r="J22" s="16">
        <v>0.0212</v>
      </c>
      <c r="K22" s="16">
        <v>0.0185</v>
      </c>
      <c r="L22" s="16">
        <v>0.0064</v>
      </c>
      <c r="M22" s="16">
        <v>1.0052</v>
      </c>
      <c r="N22" s="16">
        <v>0.1956</v>
      </c>
      <c r="O22" s="16">
        <v>0.7074</v>
      </c>
      <c r="P22" s="40">
        <v>34.3684</v>
      </c>
      <c r="Q22" s="34">
        <f>1000*P22/4.1868</f>
        <v>8208.751313652432</v>
      </c>
      <c r="R22" s="40">
        <v>38.0858</v>
      </c>
      <c r="S22" s="34">
        <f>1000*R22/4.1868</f>
        <v>9096.637049775483</v>
      </c>
      <c r="T22" s="40">
        <v>49.6956</v>
      </c>
      <c r="U22" s="35" t="s">
        <v>53</v>
      </c>
      <c r="V22" s="35" t="s">
        <v>53</v>
      </c>
      <c r="W22" s="28"/>
      <c r="X22" s="10"/>
      <c r="Y22" s="10"/>
      <c r="AA22" s="13">
        <f t="shared" si="0"/>
        <v>99.9999</v>
      </c>
      <c r="AB22" s="14"/>
    </row>
    <row r="23" spans="2:28" s="12" customFormat="1" ht="12.75">
      <c r="B23" s="9">
        <v>11</v>
      </c>
      <c r="C23" s="16">
        <v>94.9652</v>
      </c>
      <c r="D23" s="16">
        <v>2.6467</v>
      </c>
      <c r="E23" s="16">
        <v>0.8827</v>
      </c>
      <c r="F23" s="16">
        <v>0.1238</v>
      </c>
      <c r="G23" s="16">
        <v>0.1596</v>
      </c>
      <c r="H23" s="16">
        <v>0.004</v>
      </c>
      <c r="I23" s="16">
        <v>0.0356</v>
      </c>
      <c r="J23" s="16">
        <v>0.0282</v>
      </c>
      <c r="K23" s="16">
        <v>0.0219</v>
      </c>
      <c r="L23" s="16">
        <v>0.0065</v>
      </c>
      <c r="M23" s="16">
        <v>0.9175</v>
      </c>
      <c r="N23" s="16">
        <v>0.2083</v>
      </c>
      <c r="O23" s="16">
        <v>0.7101</v>
      </c>
      <c r="P23" s="40">
        <v>34.52</v>
      </c>
      <c r="Q23" s="34">
        <f>1000*P23/4.1868</f>
        <v>8244.96035158116</v>
      </c>
      <c r="R23" s="40">
        <v>38.2492</v>
      </c>
      <c r="S23" s="34">
        <f>1000*R23/4.1868</f>
        <v>9135.664469284418</v>
      </c>
      <c r="T23" s="40">
        <v>49.8145</v>
      </c>
      <c r="U23" s="35" t="s">
        <v>53</v>
      </c>
      <c r="V23" s="35" t="s">
        <v>53</v>
      </c>
      <c r="W23" s="17"/>
      <c r="X23" s="10"/>
      <c r="Y23" s="10"/>
      <c r="AA23" s="13">
        <f t="shared" si="0"/>
        <v>100</v>
      </c>
      <c r="AB23" s="14"/>
    </row>
    <row r="24" spans="2:28" s="12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40"/>
      <c r="Q24" s="34"/>
      <c r="R24" s="40"/>
      <c r="S24" s="34"/>
      <c r="T24" s="40"/>
      <c r="U24" s="10"/>
      <c r="V24" s="10"/>
      <c r="W24" s="28"/>
      <c r="X24" s="10"/>
      <c r="Y24" s="10"/>
      <c r="AA24" s="13">
        <f t="shared" si="0"/>
        <v>0</v>
      </c>
      <c r="AB24" s="14"/>
    </row>
    <row r="25" spans="2:28" s="12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40"/>
      <c r="Q25" s="34"/>
      <c r="R25" s="40"/>
      <c r="S25" s="34"/>
      <c r="T25" s="40"/>
      <c r="U25" s="10"/>
      <c r="V25" s="10"/>
      <c r="W25" s="17"/>
      <c r="X25" s="10"/>
      <c r="Y25" s="10"/>
      <c r="AA25" s="13">
        <f t="shared" si="0"/>
        <v>0</v>
      </c>
      <c r="AB25" s="14"/>
    </row>
    <row r="26" spans="2:28" s="12" customFormat="1" ht="12.75">
      <c r="B26" s="9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40"/>
      <c r="Q26" s="34"/>
      <c r="R26" s="40"/>
      <c r="S26" s="34"/>
      <c r="T26" s="40"/>
      <c r="U26" s="10"/>
      <c r="V26" s="10"/>
      <c r="W26" s="28"/>
      <c r="X26" s="10"/>
      <c r="Y26" s="10"/>
      <c r="AA26" s="13">
        <f t="shared" si="0"/>
        <v>0</v>
      </c>
      <c r="AB26" s="14"/>
    </row>
    <row r="27" spans="2:28" s="12" customFormat="1" ht="12.75">
      <c r="B27" s="9">
        <v>15</v>
      </c>
      <c r="C27" s="16">
        <v>94.9211</v>
      </c>
      <c r="D27" s="16">
        <v>2.7038</v>
      </c>
      <c r="E27" s="16">
        <v>0.8039</v>
      </c>
      <c r="F27" s="16">
        <v>0.1111</v>
      </c>
      <c r="G27" s="16">
        <v>0.1282</v>
      </c>
      <c r="H27" s="16">
        <v>0.004</v>
      </c>
      <c r="I27" s="16">
        <v>0.0265</v>
      </c>
      <c r="J27" s="16">
        <v>0.0203</v>
      </c>
      <c r="K27" s="16">
        <v>0.0111</v>
      </c>
      <c r="L27" s="16">
        <v>0.0059</v>
      </c>
      <c r="M27" s="16">
        <v>1.0754</v>
      </c>
      <c r="N27" s="16">
        <v>0.1887</v>
      </c>
      <c r="O27" s="16">
        <v>0.7084</v>
      </c>
      <c r="P27" s="40">
        <v>34.3819</v>
      </c>
      <c r="Q27" s="34">
        <f>1000*P27/4.1868</f>
        <v>8211.975733256902</v>
      </c>
      <c r="R27" s="40">
        <v>38.0995</v>
      </c>
      <c r="S27" s="34">
        <f>1000*R27/4.1868</f>
        <v>9099.909238559281</v>
      </c>
      <c r="T27" s="40">
        <v>49.679</v>
      </c>
      <c r="U27" s="35" t="s">
        <v>53</v>
      </c>
      <c r="V27" s="35" t="s">
        <v>53</v>
      </c>
      <c r="W27" s="28"/>
      <c r="X27" s="10">
        <v>0.0024</v>
      </c>
      <c r="Y27" s="34">
        <v>0</v>
      </c>
      <c r="AA27" s="13">
        <f t="shared" si="0"/>
        <v>100</v>
      </c>
      <c r="AB27" s="14" t="str">
        <f>IF(AA27=100,"ОК"," ")</f>
        <v>ОК</v>
      </c>
    </row>
    <row r="28" spans="2:28" s="12" customFormat="1" ht="12.75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40"/>
      <c r="Q28" s="34"/>
      <c r="R28" s="40"/>
      <c r="S28" s="34"/>
      <c r="T28" s="40"/>
      <c r="U28" s="10"/>
      <c r="V28" s="10"/>
      <c r="W28" s="11"/>
      <c r="X28" s="10"/>
      <c r="Y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>
        <v>17</v>
      </c>
      <c r="C29" s="16">
        <v>95.6502</v>
      </c>
      <c r="D29" s="16">
        <v>2.449</v>
      </c>
      <c r="E29" s="16">
        <v>0.7864</v>
      </c>
      <c r="F29" s="16">
        <v>0.1231</v>
      </c>
      <c r="G29" s="16">
        <v>0.1205</v>
      </c>
      <c r="H29" s="16">
        <v>0.003</v>
      </c>
      <c r="I29" s="16">
        <v>0.0233</v>
      </c>
      <c r="J29" s="16">
        <v>0.0164</v>
      </c>
      <c r="K29" s="16">
        <v>0.0023</v>
      </c>
      <c r="L29" s="16">
        <v>0.0059</v>
      </c>
      <c r="M29" s="16">
        <v>0.6541</v>
      </c>
      <c r="N29" s="16">
        <v>0.1658</v>
      </c>
      <c r="O29" s="16">
        <v>0.7038</v>
      </c>
      <c r="P29" s="40">
        <v>34.4385</v>
      </c>
      <c r="Q29" s="34">
        <f>1000*P29/4.1868</f>
        <v>8225.494411006019</v>
      </c>
      <c r="R29" s="40">
        <v>38.1658</v>
      </c>
      <c r="S29" s="34">
        <f>1000*R29/4.1868</f>
        <v>9115.744721505684</v>
      </c>
      <c r="T29" s="40">
        <v>49.9288</v>
      </c>
      <c r="U29" s="35" t="s">
        <v>53</v>
      </c>
      <c r="V29" s="35" t="s">
        <v>53</v>
      </c>
      <c r="W29" s="11"/>
      <c r="X29" s="10"/>
      <c r="Y29" s="16"/>
      <c r="AA29" s="13">
        <f t="shared" si="0"/>
        <v>100.00000000000001</v>
      </c>
      <c r="AB29" s="14" t="str">
        <f>IF(AA29=100,"ОК"," ")</f>
        <v>ОК</v>
      </c>
    </row>
    <row r="30" spans="2:28" s="12" customFormat="1" ht="12.75">
      <c r="B30" s="15">
        <v>18</v>
      </c>
      <c r="C30" s="16">
        <v>95.6842</v>
      </c>
      <c r="D30" s="16">
        <v>2.4319</v>
      </c>
      <c r="E30" s="16">
        <v>0.7791</v>
      </c>
      <c r="F30" s="16">
        <v>0.123</v>
      </c>
      <c r="G30" s="16">
        <v>0.1202</v>
      </c>
      <c r="H30" s="16">
        <v>0.0031</v>
      </c>
      <c r="I30" s="16">
        <v>0.0233</v>
      </c>
      <c r="J30" s="16">
        <v>0.0165</v>
      </c>
      <c r="K30" s="16">
        <v>0.0031</v>
      </c>
      <c r="L30" s="16">
        <v>0.0062</v>
      </c>
      <c r="M30" s="16">
        <v>0.6389</v>
      </c>
      <c r="N30" s="16">
        <v>0.1705</v>
      </c>
      <c r="O30" s="16">
        <v>0.7036</v>
      </c>
      <c r="P30" s="40">
        <v>34.4345</v>
      </c>
      <c r="Q30" s="34">
        <f>1000*P30/4.1868</f>
        <v>8224.539027419509</v>
      </c>
      <c r="R30" s="40">
        <v>38.1618</v>
      </c>
      <c r="S30" s="34">
        <f>1000*R30/4.1868</f>
        <v>9114.789337919176</v>
      </c>
      <c r="T30" s="40">
        <v>49.9286</v>
      </c>
      <c r="U30" s="35" t="s">
        <v>53</v>
      </c>
      <c r="V30" s="35" t="s">
        <v>53</v>
      </c>
      <c r="W30" s="11"/>
      <c r="X30" s="10"/>
      <c r="Y30" s="16"/>
      <c r="AA30" s="13">
        <f t="shared" si="0"/>
        <v>100.00000000000003</v>
      </c>
      <c r="AB30" s="14"/>
    </row>
    <row r="31" spans="2:28" s="12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40"/>
      <c r="Q31" s="34"/>
      <c r="R31" s="40"/>
      <c r="S31" s="34"/>
      <c r="T31" s="40"/>
      <c r="U31" s="10"/>
      <c r="V31" s="10"/>
      <c r="W31" s="11"/>
      <c r="X31" s="10"/>
      <c r="Y31" s="16"/>
      <c r="AA31" s="13">
        <f t="shared" si="0"/>
        <v>0</v>
      </c>
      <c r="AB31" s="14"/>
    </row>
    <row r="32" spans="2:28" s="12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40"/>
      <c r="Q32" s="34"/>
      <c r="R32" s="40"/>
      <c r="S32" s="34"/>
      <c r="T32" s="40"/>
      <c r="U32" s="10"/>
      <c r="V32" s="10"/>
      <c r="W32" s="28"/>
      <c r="X32" s="10"/>
      <c r="Y32" s="16"/>
      <c r="AA32" s="13">
        <f t="shared" si="0"/>
        <v>0</v>
      </c>
      <c r="AB32" s="14"/>
    </row>
    <row r="33" spans="2:28" s="12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40"/>
      <c r="Q33" s="34"/>
      <c r="R33" s="40"/>
      <c r="S33" s="34"/>
      <c r="T33" s="40"/>
      <c r="U33" s="10"/>
      <c r="V33" s="10"/>
      <c r="W33" s="28"/>
      <c r="X33" s="10"/>
      <c r="Y33" s="16"/>
      <c r="AA33" s="13">
        <f t="shared" si="0"/>
        <v>0</v>
      </c>
      <c r="AB33" s="14"/>
    </row>
    <row r="34" spans="2:28" s="12" customFormat="1" ht="12.75">
      <c r="B34" s="15">
        <v>22</v>
      </c>
      <c r="C34" s="16">
        <v>95.7374</v>
      </c>
      <c r="D34" s="16">
        <v>2.3749</v>
      </c>
      <c r="E34" s="16">
        <v>0.7597</v>
      </c>
      <c r="F34" s="16">
        <v>0.1194</v>
      </c>
      <c r="G34" s="16">
        <v>0.1165</v>
      </c>
      <c r="H34" s="16">
        <v>0.0029</v>
      </c>
      <c r="I34" s="16">
        <v>0.0227</v>
      </c>
      <c r="J34" s="16">
        <v>0.0159</v>
      </c>
      <c r="K34" s="16">
        <v>0.0074</v>
      </c>
      <c r="L34" s="16">
        <v>0.0065</v>
      </c>
      <c r="M34" s="16">
        <v>0.6768</v>
      </c>
      <c r="N34" s="16">
        <v>0.16</v>
      </c>
      <c r="O34" s="16">
        <v>0.703</v>
      </c>
      <c r="P34" s="40">
        <v>34.3985</v>
      </c>
      <c r="Q34" s="34">
        <f>1000*P34/4.1868</f>
        <v>8215.94057514092</v>
      </c>
      <c r="R34" s="40">
        <v>38.1228</v>
      </c>
      <c r="S34" s="34">
        <f>1000*R34/4.1868</f>
        <v>9105.474347950701</v>
      </c>
      <c r="T34" s="40">
        <v>49.8997</v>
      </c>
      <c r="U34" s="35" t="s">
        <v>53</v>
      </c>
      <c r="V34" s="35" t="s">
        <v>53</v>
      </c>
      <c r="W34" s="17"/>
      <c r="X34" s="10">
        <v>0</v>
      </c>
      <c r="Y34" s="34">
        <v>0</v>
      </c>
      <c r="AA34" s="13">
        <f t="shared" si="0"/>
        <v>100.00009999999999</v>
      </c>
      <c r="AB34" s="14"/>
    </row>
    <row r="35" spans="2:28" s="12" customFormat="1" ht="12.75">
      <c r="B35" s="15">
        <v>23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40"/>
      <c r="Q35" s="34"/>
      <c r="R35" s="40"/>
      <c r="S35" s="34"/>
      <c r="T35" s="40"/>
      <c r="U35" s="10"/>
      <c r="V35" s="10"/>
      <c r="W35" s="28"/>
      <c r="X35" s="10"/>
      <c r="Y35" s="16"/>
      <c r="AA35" s="13">
        <f t="shared" si="0"/>
        <v>0</v>
      </c>
      <c r="AB35" s="14"/>
    </row>
    <row r="36" spans="2:28" s="12" customFormat="1" ht="12.75">
      <c r="B36" s="15">
        <v>24</v>
      </c>
      <c r="C36" s="16">
        <v>95.6252</v>
      </c>
      <c r="D36" s="16">
        <v>2.465</v>
      </c>
      <c r="E36" s="16">
        <v>0.8015</v>
      </c>
      <c r="F36" s="16">
        <v>0.1273</v>
      </c>
      <c r="G36" s="16">
        <v>0.1249</v>
      </c>
      <c r="H36" s="16">
        <v>0.0037</v>
      </c>
      <c r="I36" s="16">
        <v>0.0241</v>
      </c>
      <c r="J36" s="16">
        <v>0.017</v>
      </c>
      <c r="K36" s="16">
        <v>0.0056</v>
      </c>
      <c r="L36" s="16">
        <v>0.0058</v>
      </c>
      <c r="M36" s="16">
        <v>0.6423</v>
      </c>
      <c r="N36" s="16">
        <v>0.1577</v>
      </c>
      <c r="O36" s="16">
        <v>0.7041</v>
      </c>
      <c r="P36" s="40">
        <v>34.4702</v>
      </c>
      <c r="Q36" s="34">
        <f>1000*P36/4.1868</f>
        <v>8233.06582592911</v>
      </c>
      <c r="R36" s="40">
        <v>38.2001</v>
      </c>
      <c r="S36" s="34">
        <f>1000*R36/4.1868</f>
        <v>9123.937135760008</v>
      </c>
      <c r="T36" s="40">
        <v>49.9614</v>
      </c>
      <c r="U36" s="35" t="s">
        <v>53</v>
      </c>
      <c r="V36" s="35" t="s">
        <v>53</v>
      </c>
      <c r="W36" s="17"/>
      <c r="X36" s="10"/>
      <c r="Y36" s="10"/>
      <c r="AA36" s="13">
        <f t="shared" si="0"/>
        <v>100.00010000000002</v>
      </c>
      <c r="AB36" s="14" t="str">
        <f>IF(AA36=100,"ОК"," ")</f>
        <v> </v>
      </c>
    </row>
    <row r="37" spans="2:28" s="12" customFormat="1" ht="12.75">
      <c r="B37" s="15">
        <v>25</v>
      </c>
      <c r="C37" s="16">
        <v>95.5765</v>
      </c>
      <c r="D37" s="16">
        <v>2.495</v>
      </c>
      <c r="E37" s="16">
        <v>0.8089</v>
      </c>
      <c r="F37" s="16">
        <v>0.1287</v>
      </c>
      <c r="G37" s="16">
        <v>0.1263</v>
      </c>
      <c r="H37" s="16">
        <v>0.0031</v>
      </c>
      <c r="I37" s="16">
        <v>0.0235</v>
      </c>
      <c r="J37" s="16">
        <v>0.0165</v>
      </c>
      <c r="K37" s="16">
        <v>0.0034</v>
      </c>
      <c r="L37" s="16">
        <v>0.006</v>
      </c>
      <c r="M37" s="16">
        <v>0.6507</v>
      </c>
      <c r="N37" s="16">
        <v>0.1614</v>
      </c>
      <c r="O37" s="16">
        <v>0.7045</v>
      </c>
      <c r="P37" s="40">
        <v>34.4754</v>
      </c>
      <c r="Q37" s="34">
        <f>1000*P37/4.1868</f>
        <v>8234.307824591575</v>
      </c>
      <c r="R37" s="40">
        <v>38.2055</v>
      </c>
      <c r="S37" s="34">
        <f>1000*R37/4.1868</f>
        <v>9125.226903601797</v>
      </c>
      <c r="T37" s="40">
        <v>49.9569</v>
      </c>
      <c r="U37" s="35" t="s">
        <v>53</v>
      </c>
      <c r="V37" s="35" t="s">
        <v>53</v>
      </c>
      <c r="W37" s="41" t="s">
        <v>52</v>
      </c>
      <c r="X37" s="10"/>
      <c r="Y37" s="10"/>
      <c r="AA37" s="13">
        <f t="shared" si="0"/>
        <v>99.99999999999999</v>
      </c>
      <c r="AB37" s="14" t="str">
        <f>IF(AA37=100,"ОК"," ")</f>
        <v>ОК</v>
      </c>
    </row>
    <row r="38" spans="2:28" s="12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40"/>
      <c r="Q38" s="34"/>
      <c r="R38" s="40"/>
      <c r="S38" s="34"/>
      <c r="T38" s="40"/>
      <c r="U38" s="10"/>
      <c r="V38" s="10"/>
      <c r="W38" s="28"/>
      <c r="X38" s="10"/>
      <c r="Y38" s="16"/>
      <c r="AA38" s="13">
        <f t="shared" si="0"/>
        <v>0</v>
      </c>
      <c r="AB38" s="14" t="str">
        <f>IF(AA38=100,"ОК"," ")</f>
        <v> </v>
      </c>
    </row>
    <row r="39" spans="2:28" s="12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40"/>
      <c r="Q39" s="34"/>
      <c r="R39" s="40"/>
      <c r="S39" s="34"/>
      <c r="T39" s="40"/>
      <c r="U39" s="10"/>
      <c r="V39" s="10"/>
      <c r="W39" s="28"/>
      <c r="X39" s="11"/>
      <c r="Y39" s="11"/>
      <c r="AA39" s="13">
        <f t="shared" si="0"/>
        <v>0</v>
      </c>
      <c r="AB39" s="14" t="str">
        <f>IF(AA39=100,"ОК"," ")</f>
        <v> </v>
      </c>
    </row>
    <row r="40" spans="2:28" s="12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40"/>
      <c r="Q40" s="34"/>
      <c r="R40" s="40"/>
      <c r="S40" s="34"/>
      <c r="T40" s="40"/>
      <c r="U40" s="10"/>
      <c r="V40" s="10"/>
      <c r="W40" s="28"/>
      <c r="X40" s="11"/>
      <c r="Y40" s="16"/>
      <c r="AA40" s="13">
        <f t="shared" si="0"/>
        <v>0</v>
      </c>
      <c r="AB40" s="14"/>
    </row>
    <row r="41" spans="2:28" s="12" customFormat="1" ht="12.75">
      <c r="B41" s="15">
        <v>29</v>
      </c>
      <c r="C41" s="16">
        <v>95.6168</v>
      </c>
      <c r="D41" s="16">
        <v>2.4741</v>
      </c>
      <c r="E41" s="16">
        <v>0.794</v>
      </c>
      <c r="F41" s="16">
        <v>0.1257</v>
      </c>
      <c r="G41" s="16">
        <v>0.1227</v>
      </c>
      <c r="H41" s="16">
        <v>0.0036</v>
      </c>
      <c r="I41" s="16">
        <v>0.0229</v>
      </c>
      <c r="J41" s="16">
        <v>0.016</v>
      </c>
      <c r="K41" s="16">
        <v>0.0068</v>
      </c>
      <c r="L41" s="16">
        <v>0.0067</v>
      </c>
      <c r="M41" s="16">
        <v>0.6477</v>
      </c>
      <c r="N41" s="16">
        <v>0.1631</v>
      </c>
      <c r="O41" s="16">
        <v>0.7041</v>
      </c>
      <c r="P41" s="40">
        <v>34.46</v>
      </c>
      <c r="Q41" s="34">
        <f>1000*P41/4.1868</f>
        <v>8230.62959778351</v>
      </c>
      <c r="R41" s="40">
        <v>38.19</v>
      </c>
      <c r="S41" s="34">
        <f>1000*R41/4.1868</f>
        <v>9121.52479220407</v>
      </c>
      <c r="T41" s="40">
        <v>49.95</v>
      </c>
      <c r="U41" s="35" t="s">
        <v>53</v>
      </c>
      <c r="V41" s="35" t="s">
        <v>53</v>
      </c>
      <c r="W41" s="17"/>
      <c r="X41" s="10">
        <v>0</v>
      </c>
      <c r="Y41" s="10">
        <v>0</v>
      </c>
      <c r="AA41" s="13">
        <f t="shared" si="0"/>
        <v>100.0001</v>
      </c>
      <c r="AB41" s="14"/>
    </row>
    <row r="42" spans="2:28" s="12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40"/>
      <c r="Q42" s="34"/>
      <c r="R42" s="40"/>
      <c r="S42" s="34"/>
      <c r="T42" s="40"/>
      <c r="U42" s="10"/>
      <c r="V42" s="10"/>
      <c r="W42" s="28"/>
      <c r="X42" s="11"/>
      <c r="Y42" s="30"/>
      <c r="AA42" s="13">
        <f t="shared" si="0"/>
        <v>0</v>
      </c>
      <c r="AB42" s="14" t="str">
        <f>IF(AA42=100,"ОК"," ")</f>
        <v> </v>
      </c>
    </row>
    <row r="43" spans="2:28" s="12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40"/>
      <c r="Q43" s="34"/>
      <c r="R43" s="40"/>
      <c r="S43" s="34"/>
      <c r="T43" s="40"/>
      <c r="U43" s="10"/>
      <c r="V43" s="10"/>
      <c r="W43" s="11"/>
      <c r="X43" s="11"/>
      <c r="Y43" s="30"/>
      <c r="AA43" s="13">
        <f t="shared" si="0"/>
        <v>0</v>
      </c>
      <c r="AB43" s="14" t="str">
        <f>IF(AA43=100,"ОК"," ")</f>
        <v> </v>
      </c>
    </row>
    <row r="44" spans="2:29" ht="12.75" customHeight="1">
      <c r="B44" s="54" t="s">
        <v>54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27"/>
      <c r="AA44" s="5"/>
      <c r="AB44" s="6"/>
      <c r="AC44"/>
    </row>
    <row r="45" spans="3:24" ht="4.5" customHeight="1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3:24" ht="12.75" hidden="1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26"/>
      <c r="R46" s="26"/>
      <c r="S46" s="26"/>
      <c r="T46" s="26"/>
      <c r="U46" s="26"/>
      <c r="V46" s="26"/>
      <c r="W46" s="26"/>
      <c r="X46" s="26"/>
    </row>
    <row r="47" spans="3:20" ht="12.75">
      <c r="C47" s="52" t="s">
        <v>46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3:22" ht="12.75">
      <c r="C48" s="1" t="s">
        <v>35</v>
      </c>
      <c r="K48" s="2" t="s">
        <v>0</v>
      </c>
      <c r="L48" s="2"/>
      <c r="N48" s="2"/>
      <c r="O48" s="2" t="s">
        <v>1</v>
      </c>
      <c r="S48" s="2" t="s">
        <v>2</v>
      </c>
      <c r="T48" s="2"/>
      <c r="U48" s="2"/>
      <c r="V48" s="2"/>
    </row>
    <row r="49" spans="3:20" ht="18" customHeight="1">
      <c r="C49" s="32" t="s">
        <v>36</v>
      </c>
      <c r="D49" s="33"/>
      <c r="E49" s="33"/>
      <c r="F49" s="33"/>
      <c r="G49" s="33"/>
      <c r="H49" s="33"/>
      <c r="I49" s="33"/>
      <c r="J49" s="33"/>
      <c r="K49" s="32" t="s">
        <v>47</v>
      </c>
      <c r="L49" s="32"/>
      <c r="M49" s="33"/>
      <c r="N49" s="33"/>
      <c r="O49" s="33"/>
      <c r="P49" s="33"/>
      <c r="Q49" s="33"/>
      <c r="R49" s="33"/>
      <c r="S49" s="52" t="s">
        <v>48</v>
      </c>
      <c r="T49" s="52"/>
    </row>
    <row r="50" spans="3:22" ht="12.75">
      <c r="C50" s="1" t="s">
        <v>37</v>
      </c>
      <c r="K50" s="2" t="s">
        <v>0</v>
      </c>
      <c r="L50" s="2"/>
      <c r="N50" s="2"/>
      <c r="O50" s="2" t="s">
        <v>1</v>
      </c>
      <c r="S50" s="2" t="s">
        <v>2</v>
      </c>
      <c r="T50" s="2"/>
      <c r="U50" s="2"/>
      <c r="V50" s="2"/>
    </row>
    <row r="52" spans="3:25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</sheetData>
  <sheetProtection/>
  <mergeCells count="34">
    <mergeCell ref="C6:AA6"/>
    <mergeCell ref="Y9:Y12"/>
    <mergeCell ref="O9:T9"/>
    <mergeCell ref="R10:R12"/>
    <mergeCell ref="W9:W12"/>
    <mergeCell ref="M10:M12"/>
    <mergeCell ref="Q10:Q12"/>
    <mergeCell ref="G10:G12"/>
    <mergeCell ref="I10:I12"/>
    <mergeCell ref="W2:Y2"/>
    <mergeCell ref="B7:Y7"/>
    <mergeCell ref="B8:Y8"/>
    <mergeCell ref="D10:D12"/>
    <mergeCell ref="C10:C12"/>
    <mergeCell ref="C47:T47"/>
    <mergeCell ref="S49:T49"/>
    <mergeCell ref="C45:X45"/>
    <mergeCell ref="B44:X44"/>
    <mergeCell ref="U9:U12"/>
    <mergeCell ref="V9:V12"/>
    <mergeCell ref="X9:X12"/>
    <mergeCell ref="E10:E12"/>
    <mergeCell ref="L10:L12"/>
    <mergeCell ref="P10:P12"/>
    <mergeCell ref="B9:B12"/>
    <mergeCell ref="T10:T12"/>
    <mergeCell ref="F10:F12"/>
    <mergeCell ref="K10:K12"/>
    <mergeCell ref="O10:O12"/>
    <mergeCell ref="H10:H12"/>
    <mergeCell ref="J10:J12"/>
    <mergeCell ref="C9:N9"/>
    <mergeCell ref="S10:S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Степанова Ольга Григорьевна</cp:lastModifiedBy>
  <cp:lastPrinted>2016-03-01T07:30:08Z</cp:lastPrinted>
  <dcterms:created xsi:type="dcterms:W3CDTF">2010-01-29T08:37:16Z</dcterms:created>
  <dcterms:modified xsi:type="dcterms:W3CDTF">2016-03-01T07:30:10Z</dcterms:modified>
  <cp:category/>
  <cp:version/>
  <cp:contentType/>
  <cp:contentStatus/>
</cp:coreProperties>
</file>