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22" i="1"/>
  <c r="AE17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<sst xmlns="http://schemas.openxmlformats.org/spreadsheetml/2006/main" count="68" uniqueCount="63">
  <si>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</si>
  <si>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</si>
  <si>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</si>
  <si>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</si>
  <si>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</si>
  <si>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</si>
  <si>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</si>
  <si>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</si>
  <si>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</si>
  <si>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</si>
  <si>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</si>
  <si>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</si>
  <si>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</si>
  <si>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</si>
  <si>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</si>
  <si>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</si>
  <si>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</si>
  <si>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</si>
  <si>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</si>
  <si>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</si>
  <si>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</si>
  <si>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</si>
  <si>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</si>
  <si>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</si>
  <si>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</si>
  <si>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</si>
  <si>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</si>
  <si>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</si>
  <si>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</si>
  <si>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</si>
  <si>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</si>
  <si>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</si>
  <si>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</si>
  <si>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</si>
  <si>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</si>
  <si>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</si>
  <si>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</si>
  <si>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</si>
  <si>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</si>
  <si>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</si>
  <si>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</si>
  <si>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</si>
  <si>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"Львівтрансгаз"</t>
  </si>
  <si>
    <t xml:space="preserve">  Рівненське  ЛВУМГ</t>
  </si>
  <si>
    <t xml:space="preserve">                                </t>
  </si>
  <si>
    <t>Шевчук М.О.</t>
  </si>
  <si>
    <t>Кузьмін А.Б.</t>
  </si>
  <si>
    <t>Начальник служби газовимірювань та метрології</t>
  </si>
  <si>
    <t xml:space="preserve">     Підрозділу підприємства, якому підпорядкована лабораторія</t>
  </si>
  <si>
    <t xml:space="preserve">    Лабораторія, де здійснювались аналізи газу</t>
  </si>
  <si>
    <t xml:space="preserve">    Метрологічна служба, яка вимірює обсяги газу</t>
  </si>
  <si>
    <t>Хімік ВХАЛ</t>
  </si>
  <si>
    <t>___________________________</t>
  </si>
  <si>
    <r>
      <t xml:space="preserve">Свідоцтво </t>
    </r>
    <r>
      <rPr>
        <b/>
        <sz val="11"/>
        <rFont val="Arial"/>
        <family val="2"/>
        <charset val="204"/>
      </rPr>
      <t>№ РТ 0031/2015</t>
    </r>
    <r>
      <rPr>
        <sz val="11"/>
        <rFont val="Arial"/>
        <family val="2"/>
        <charset val="204"/>
      </rPr>
      <t xml:space="preserve"> чинне до </t>
    </r>
    <r>
      <rPr>
        <b/>
        <sz val="11"/>
        <rFont val="Arial"/>
        <family val="2"/>
        <charset val="204"/>
      </rPr>
      <t xml:space="preserve"> 22.04.2020 р.</t>
    </r>
  </si>
  <si>
    <t>Маршрут № 256</t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</si>
  <si>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Рівненським  ЛВУМГ</t>
    </r>
    <r>
      <rPr>
        <sz val="11"/>
        <color theme="1"/>
        <rFont val="Times New Roman"/>
        <family val="1"/>
        <charset val="204"/>
      </rPr>
      <t xml:space="preserve"> та прийнятого</t>
    </r>
  </si>
  <si>
    <r>
      <rPr>
        <b/>
        <sz val="11"/>
        <color theme="1"/>
        <rFont val="Times New Roman"/>
        <family val="1"/>
        <charset val="204"/>
      </rPr>
      <t>ПАТ "Рівнегаз" Рівненської області по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ГВС (ПВВГ, СВГ, ГРС):</t>
    </r>
  </si>
  <si>
    <r>
      <t>Рокитне,Карпилівка,Федорівка,Дубровиця  газопроводу</t>
    </r>
    <r>
      <rPr>
        <b/>
        <sz val="11"/>
        <color theme="1"/>
        <rFont val="Times New Roman"/>
        <family val="1"/>
        <charset val="204"/>
      </rPr>
      <t xml:space="preserve"> "КОРОСТЕНЬ - РОКИТНЕ" </t>
    </r>
  </si>
  <si>
    <r>
      <t xml:space="preserve">і газопроводу </t>
    </r>
    <r>
      <rPr>
        <b/>
        <sz val="11"/>
        <color theme="1"/>
        <rFont val="Times New Roman"/>
        <family val="1"/>
        <charset val="204"/>
      </rPr>
      <t>"РОКИТНЕ - ДУБРОВИЦЯ"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(точка відбору ГРС Рокитне) за період з 01.12.2016р. по 31.12.2016р.</t>
    </r>
  </si>
  <si>
    <t>Всього</t>
  </si>
  <si>
    <t xml:space="preserve">ПАСПОРТ ФІЗИКО-ХІМІЧНИХ ПОКАЗНИКІВ ПРИРОДНОГО ГАЗУ </t>
  </si>
  <si>
    <t>Головний інженер Рівненського ЛВУМГ</t>
  </si>
  <si>
    <t xml:space="preserve">         Тиндик В.М.                __________________________            _____04.01.2017____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</si>
</sst>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protection locked="0"/>
    </xf>
    <xf numFmtId="0" fontId="9" fillId="0" borderId="0" xfId="0" applyFont="1"/>
    <xf numFmtId="0" fontId="10" fillId="0" borderId="0" xfId="0" applyFont="1"/>
    <xf numFmtId="0" fontId="2" fillId="0" borderId="43" xfId="0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protection locked="0"/>
    </xf>
    <xf numFmtId="0" fontId="5" fillId="0" borderId="0" xfId="0" applyFont="1" applyAlignment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/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10" fillId="0" borderId="0" xfId="0" applyFont="1" applyAlignment="1">
      <alignment horizontal="left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40" xfId="0" applyNumberFormat="1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165" fontId="5" fillId="0" borderId="0" xfId="0" applyNumberFormat="1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10" zoomScale="90" zoomScaleNormal="100" zoomScaleSheetLayoutView="90" workbookViewId="0">
      <selection activeCell="AA36" sqref="AA36"/>
    </sheetView>
  </sheetViews>
  <sheetFormatPr defaultRowHeight="15" x14ac:dyDescent="0.25"/>
  <cols>
    <col min="1" max="1" width="4.85546875" style="1" customWidth="1"/>
    <col min="2" max="2" width="7.7109375" style="1" customWidth="1"/>
    <col min="3" max="3" width="8" style="1" customWidth="1"/>
    <col min="4" max="4" width="7.7109375" style="1" customWidth="1"/>
    <col min="5" max="5" width="7.28515625" style="1" customWidth="1"/>
    <col min="6" max="6" width="7.140625" style="1" customWidth="1"/>
    <col min="7" max="8" width="7.28515625" style="1" customWidth="1"/>
    <col min="9" max="10" width="7.140625" style="1" customWidth="1"/>
    <col min="11" max="11" width="7.5703125" style="1" customWidth="1"/>
    <col min="12" max="12" width="7.140625" style="1" customWidth="1"/>
    <col min="13" max="13" width="7.7109375" style="1" customWidth="1"/>
    <col min="14" max="15" width="7.42578125" style="1" customWidth="1"/>
    <col min="16" max="16" width="6.7109375" style="1" customWidth="1"/>
    <col min="17" max="17" width="7" style="1" customWidth="1"/>
    <col min="18" max="18" width="8.28515625" style="1" customWidth="1"/>
    <col min="19" max="19" width="6.140625" style="1" customWidth="1"/>
    <col min="20" max="20" width="7.85546875" style="1" customWidth="1"/>
    <col min="21" max="21" width="7.5703125" style="1" customWidth="1"/>
    <col min="22" max="22" width="6.42578125" style="1" customWidth="1"/>
    <col min="23" max="23" width="7.42578125" style="1" customWidth="1"/>
    <col min="24" max="25" width="6" style="1" customWidth="1"/>
    <col min="26" max="27" width="7.28515625" style="1" customWidth="1"/>
    <col min="28" max="28" width="7.42578125" style="1" customWidth="1"/>
    <col min="29" max="29" width="10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4" t="s">
        <v>17</v>
      </c>
      <c r="B1" s="2"/>
      <c r="C1" s="2"/>
      <c r="D1" s="2"/>
      <c r="E1" s="11"/>
      <c r="F1" s="11"/>
      <c r="G1" s="11"/>
      <c r="H1" s="11"/>
      <c r="I1" s="11"/>
      <c r="M1" s="101" t="s">
        <v>60</v>
      </c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AB1" s="100" t="s">
        <v>54</v>
      </c>
      <c r="AC1" s="100"/>
    </row>
    <row r="2" spans="1:34" x14ac:dyDescent="0.25">
      <c r="A2" s="54" t="s">
        <v>42</v>
      </c>
      <c r="B2" s="54"/>
      <c r="C2" s="54"/>
      <c r="D2" s="54"/>
      <c r="E2" s="54"/>
      <c r="F2" s="54"/>
      <c r="G2" s="54"/>
      <c r="H2" s="2"/>
      <c r="I2" s="2"/>
      <c r="J2" s="2"/>
      <c r="K2" s="68" t="s">
        <v>55</v>
      </c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34" ht="13.5" customHeight="1" x14ac:dyDescent="0.25">
      <c r="A3" s="54" t="s">
        <v>43</v>
      </c>
      <c r="B3" s="54"/>
      <c r="C3" s="54"/>
      <c r="D3" s="54"/>
      <c r="E3" s="54"/>
      <c r="F3" s="54"/>
      <c r="G3" s="54"/>
      <c r="H3" s="2"/>
      <c r="I3" s="2"/>
      <c r="J3" s="2"/>
      <c r="K3" s="50" t="s">
        <v>56</v>
      </c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34" x14ac:dyDescent="0.25">
      <c r="A4" s="35" t="s">
        <v>18</v>
      </c>
      <c r="B4" s="11"/>
      <c r="C4" s="11"/>
      <c r="D4" s="11"/>
      <c r="E4" s="11"/>
      <c r="F4" s="11"/>
      <c r="G4" s="2"/>
      <c r="H4" s="2"/>
      <c r="I4" s="2"/>
      <c r="K4" s="68" t="s">
        <v>57</v>
      </c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39"/>
      <c r="AD4" s="39"/>
    </row>
    <row r="5" spans="1:34" ht="15.75" thickBot="1" x14ac:dyDescent="0.3">
      <c r="A5" s="67" t="s">
        <v>53</v>
      </c>
      <c r="B5" s="67"/>
      <c r="C5" s="67"/>
      <c r="D5" s="67"/>
      <c r="E5" s="67"/>
      <c r="F5" s="67"/>
      <c r="G5" s="67"/>
      <c r="H5" s="67"/>
      <c r="I5" s="67"/>
      <c r="K5" s="50" t="s">
        <v>58</v>
      </c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</row>
    <row r="6" spans="1:34" ht="16.5" customHeight="1" thickBot="1" x14ac:dyDescent="0.3">
      <c r="K6" s="32" t="s">
        <v>44</v>
      </c>
      <c r="L6" s="32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34" ht="26.25" customHeight="1" thickBot="1" x14ac:dyDescent="0.3">
      <c r="A7" s="55" t="s">
        <v>0</v>
      </c>
      <c r="B7" s="69" t="s">
        <v>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2"/>
      <c r="N7" s="69" t="s">
        <v>27</v>
      </c>
      <c r="O7" s="70"/>
      <c r="P7" s="70"/>
      <c r="Q7" s="70"/>
      <c r="R7" s="70"/>
      <c r="S7" s="70"/>
      <c r="T7" s="70"/>
      <c r="U7" s="70"/>
      <c r="V7" s="70"/>
      <c r="W7" s="71"/>
      <c r="X7" s="61" t="s">
        <v>22</v>
      </c>
      <c r="Y7" s="59" t="s">
        <v>2</v>
      </c>
      <c r="Z7" s="57" t="s">
        <v>14</v>
      </c>
      <c r="AA7" s="57" t="s">
        <v>15</v>
      </c>
      <c r="AB7" s="74" t="s">
        <v>16</v>
      </c>
      <c r="AC7" s="55" t="s">
        <v>13</v>
      </c>
    </row>
    <row r="8" spans="1:34" ht="16.5" customHeight="1" thickBot="1" x14ac:dyDescent="0.3">
      <c r="A8" s="56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5"/>
      <c r="N8" s="106" t="s">
        <v>23</v>
      </c>
      <c r="O8" s="17" t="s">
        <v>25</v>
      </c>
      <c r="P8" s="17"/>
      <c r="Q8" s="17"/>
      <c r="R8" s="17"/>
      <c r="S8" s="17"/>
      <c r="T8" s="17"/>
      <c r="U8" s="17"/>
      <c r="V8" s="17" t="s">
        <v>26</v>
      </c>
      <c r="W8" s="21"/>
      <c r="X8" s="62"/>
      <c r="Y8" s="60"/>
      <c r="Z8" s="58"/>
      <c r="AA8" s="58"/>
      <c r="AB8" s="75"/>
      <c r="AC8" s="111"/>
    </row>
    <row r="9" spans="1:34" ht="15" customHeight="1" x14ac:dyDescent="0.25">
      <c r="A9" s="56"/>
      <c r="B9" s="63" t="s">
        <v>30</v>
      </c>
      <c r="C9" s="65" t="s">
        <v>31</v>
      </c>
      <c r="D9" s="65" t="s">
        <v>32</v>
      </c>
      <c r="E9" s="65" t="s">
        <v>37</v>
      </c>
      <c r="F9" s="65" t="s">
        <v>38</v>
      </c>
      <c r="G9" s="65" t="s">
        <v>35</v>
      </c>
      <c r="H9" s="65" t="s">
        <v>39</v>
      </c>
      <c r="I9" s="65" t="s">
        <v>36</v>
      </c>
      <c r="J9" s="65" t="s">
        <v>34</v>
      </c>
      <c r="K9" s="65" t="s">
        <v>33</v>
      </c>
      <c r="L9" s="65" t="s">
        <v>40</v>
      </c>
      <c r="M9" s="72" t="s">
        <v>41</v>
      </c>
      <c r="N9" s="107"/>
      <c r="O9" s="95" t="s">
        <v>28</v>
      </c>
      <c r="P9" s="97" t="s">
        <v>7</v>
      </c>
      <c r="Q9" s="74" t="s">
        <v>8</v>
      </c>
      <c r="R9" s="63" t="s">
        <v>29</v>
      </c>
      <c r="S9" s="65" t="s">
        <v>9</v>
      </c>
      <c r="T9" s="72" t="s">
        <v>10</v>
      </c>
      <c r="U9" s="109" t="s">
        <v>24</v>
      </c>
      <c r="V9" s="65" t="s">
        <v>11</v>
      </c>
      <c r="W9" s="72" t="s">
        <v>12</v>
      </c>
      <c r="X9" s="62"/>
      <c r="Y9" s="60"/>
      <c r="Z9" s="58"/>
      <c r="AA9" s="58"/>
      <c r="AB9" s="75"/>
      <c r="AC9" s="111"/>
    </row>
    <row r="10" spans="1:34" ht="92.25" customHeight="1" x14ac:dyDescent="0.25">
      <c r="A10" s="56"/>
      <c r="B10" s="64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73"/>
      <c r="N10" s="108"/>
      <c r="O10" s="96"/>
      <c r="P10" s="98"/>
      <c r="Q10" s="75"/>
      <c r="R10" s="64"/>
      <c r="S10" s="66"/>
      <c r="T10" s="73"/>
      <c r="U10" s="110"/>
      <c r="V10" s="66"/>
      <c r="W10" s="73"/>
      <c r="X10" s="62"/>
      <c r="Y10" s="60"/>
      <c r="Z10" s="58"/>
      <c r="AA10" s="58"/>
      <c r="AB10" s="75"/>
      <c r="AC10" s="111"/>
    </row>
    <row r="11" spans="1:34" x14ac:dyDescent="0.25">
      <c r="A11" s="23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37"/>
      <c r="N11" s="9"/>
      <c r="O11" s="40">
        <v>8180.25</v>
      </c>
      <c r="P11" s="15">
        <v>34.25</v>
      </c>
      <c r="Q11" s="43">
        <v>9.5139999999999993</v>
      </c>
      <c r="R11" s="41">
        <v>9057.7900000000009</v>
      </c>
      <c r="S11" s="15">
        <v>37.92</v>
      </c>
      <c r="T11" s="43">
        <v>10.534000000000001</v>
      </c>
      <c r="U11" s="40"/>
      <c r="V11" s="15"/>
      <c r="W11" s="10"/>
      <c r="X11" s="14"/>
      <c r="Y11" s="15"/>
      <c r="Z11" s="15"/>
      <c r="AA11" s="15"/>
      <c r="AB11" s="36"/>
      <c r="AC11" s="48">
        <v>102.777</v>
      </c>
      <c r="AD11" s="12">
        <f>SUM(B11:M11)+$K$42+$N$42</f>
        <v>0</v>
      </c>
      <c r="AE11" s="13" t="str">
        <f>IF(AD11=100,"ОК"," ")</f>
        <v xml:space="preserve"> </v>
      </c>
      <c r="AF11" s="7"/>
      <c r="AG11" s="7"/>
      <c r="AH11" s="7"/>
    </row>
    <row r="12" spans="1:34" x14ac:dyDescent="0.25">
      <c r="A12" s="23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37"/>
      <c r="N12" s="15"/>
      <c r="O12" s="40">
        <v>8180.25</v>
      </c>
      <c r="P12" s="15">
        <v>34.25</v>
      </c>
      <c r="Q12" s="43">
        <v>9.5139999999999993</v>
      </c>
      <c r="R12" s="41">
        <v>9057.7900000000009</v>
      </c>
      <c r="S12" s="15">
        <v>37.92</v>
      </c>
      <c r="T12" s="43">
        <v>10.534000000000001</v>
      </c>
      <c r="U12" s="40"/>
      <c r="V12" s="15"/>
      <c r="W12" s="10"/>
      <c r="X12" s="14"/>
      <c r="Y12" s="15"/>
      <c r="Z12" s="15"/>
      <c r="AA12" s="15"/>
      <c r="AB12" s="36"/>
      <c r="AC12" s="48">
        <v>102.52500000000001</v>
      </c>
      <c r="AD12" s="12">
        <f t="shared" ref="AD12:AD41" si="0">SUM(B12:M12)+$K$42+$N$42</f>
        <v>0</v>
      </c>
      <c r="AE12" s="13" t="str">
        <f>IF(AD12=100,"ОК"," ")</f>
        <v xml:space="preserve"> </v>
      </c>
      <c r="AF12" s="7"/>
      <c r="AG12" s="7"/>
      <c r="AH12" s="7"/>
    </row>
    <row r="13" spans="1:34" x14ac:dyDescent="0.25">
      <c r="A13" s="23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2"/>
      <c r="O13" s="41">
        <v>8180.25</v>
      </c>
      <c r="P13" s="15">
        <v>34.25</v>
      </c>
      <c r="Q13" s="43">
        <v>9.5139999999999993</v>
      </c>
      <c r="R13" s="41">
        <v>9057.7900000000009</v>
      </c>
      <c r="S13" s="15">
        <v>37.92</v>
      </c>
      <c r="T13" s="43">
        <v>10.534000000000001</v>
      </c>
      <c r="U13" s="44"/>
      <c r="V13" s="10"/>
      <c r="W13" s="43"/>
      <c r="X13" s="18"/>
      <c r="Y13" s="15"/>
      <c r="Z13" s="15"/>
      <c r="AA13" s="15"/>
      <c r="AB13" s="36"/>
      <c r="AC13" s="48">
        <v>106.78</v>
      </c>
      <c r="AD13" s="12">
        <f t="shared" si="0"/>
        <v>0</v>
      </c>
      <c r="AE13" s="13" t="str">
        <f>IF(AD13=100,"ОК"," ")</f>
        <v xml:space="preserve"> </v>
      </c>
      <c r="AF13" s="7"/>
      <c r="AG13" s="7"/>
      <c r="AH13" s="7"/>
    </row>
    <row r="14" spans="1:34" x14ac:dyDescent="0.25">
      <c r="A14" s="23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3"/>
      <c r="O14" s="41">
        <v>8180.25</v>
      </c>
      <c r="P14" s="15">
        <v>34.25</v>
      </c>
      <c r="Q14" s="43">
        <v>9.5139999999999993</v>
      </c>
      <c r="R14" s="41">
        <v>9057.7900000000009</v>
      </c>
      <c r="S14" s="15">
        <v>37.92</v>
      </c>
      <c r="T14" s="43">
        <v>10.534000000000001</v>
      </c>
      <c r="U14" s="44"/>
      <c r="V14" s="10"/>
      <c r="W14" s="43"/>
      <c r="X14" s="18"/>
      <c r="Y14" s="15"/>
      <c r="Z14" s="15"/>
      <c r="AA14" s="15"/>
      <c r="AB14" s="36"/>
      <c r="AC14" s="48">
        <v>112.288</v>
      </c>
      <c r="AD14" s="12">
        <f t="shared" si="0"/>
        <v>0</v>
      </c>
      <c r="AE14" s="13" t="str">
        <f t="shared" ref="AE14:AE41" si="1">IF(AD14=100,"ОК"," ")</f>
        <v xml:space="preserve"> </v>
      </c>
      <c r="AF14" s="7"/>
      <c r="AG14" s="7"/>
      <c r="AH14" s="7"/>
    </row>
    <row r="15" spans="1:34" x14ac:dyDescent="0.25">
      <c r="A15" s="23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3"/>
      <c r="O15" s="41">
        <v>8180.25</v>
      </c>
      <c r="P15" s="15">
        <v>34.25</v>
      </c>
      <c r="Q15" s="43">
        <v>9.5139999999999993</v>
      </c>
      <c r="R15" s="41">
        <v>9057.7900000000009</v>
      </c>
      <c r="S15" s="15">
        <v>37.92</v>
      </c>
      <c r="T15" s="43">
        <v>10.534000000000001</v>
      </c>
      <c r="U15" s="44"/>
      <c r="V15" s="10"/>
      <c r="W15" s="43"/>
      <c r="X15" s="18"/>
      <c r="Y15" s="15"/>
      <c r="Z15" s="15"/>
      <c r="AA15" s="15"/>
      <c r="AB15" s="36"/>
      <c r="AC15" s="48">
        <v>113.595</v>
      </c>
      <c r="AD15" s="12">
        <f t="shared" si="0"/>
        <v>0</v>
      </c>
      <c r="AE15" s="13" t="str">
        <f t="shared" si="1"/>
        <v xml:space="preserve"> </v>
      </c>
      <c r="AF15" s="7"/>
      <c r="AG15" s="7"/>
      <c r="AH15" s="7"/>
    </row>
    <row r="16" spans="1:34" x14ac:dyDescent="0.25">
      <c r="A16" s="23">
        <v>6</v>
      </c>
      <c r="B16" s="9">
        <v>90.454300000000003</v>
      </c>
      <c r="C16" s="9">
        <v>4.6696999999999997</v>
      </c>
      <c r="D16" s="9">
        <v>1.0958000000000001</v>
      </c>
      <c r="E16" s="9">
        <v>0.12470000000000001</v>
      </c>
      <c r="F16" s="9">
        <v>0.18390000000000001</v>
      </c>
      <c r="G16" s="9">
        <v>1.8E-3</v>
      </c>
      <c r="H16" s="9">
        <v>5.57E-2</v>
      </c>
      <c r="I16" s="9">
        <v>5.1700000000000003E-2</v>
      </c>
      <c r="J16" s="9">
        <v>8.0999999999999996E-3</v>
      </c>
      <c r="K16" s="9">
        <v>6.1999999999999998E-3</v>
      </c>
      <c r="L16" s="9">
        <v>1.4990000000000001</v>
      </c>
      <c r="M16" s="9">
        <v>1.849</v>
      </c>
      <c r="N16" s="23">
        <v>0.74580000000000002</v>
      </c>
      <c r="O16" s="42">
        <v>8231.4699999999993</v>
      </c>
      <c r="P16" s="15">
        <v>34.46</v>
      </c>
      <c r="Q16" s="10">
        <v>9.5730000000000004</v>
      </c>
      <c r="R16" s="40">
        <v>9114.32</v>
      </c>
      <c r="S16" s="10">
        <v>38.159999999999997</v>
      </c>
      <c r="T16" s="10">
        <v>10.6</v>
      </c>
      <c r="U16" s="44">
        <v>11582.7</v>
      </c>
      <c r="V16" s="10">
        <v>48.49</v>
      </c>
      <c r="W16" s="43">
        <v>13.471</v>
      </c>
      <c r="X16" s="18"/>
      <c r="Y16" s="15"/>
      <c r="Z16" s="15"/>
      <c r="AA16" s="15"/>
      <c r="AB16" s="36"/>
      <c r="AC16" s="48">
        <v>112.071</v>
      </c>
      <c r="AD16" s="12">
        <f t="shared" si="0"/>
        <v>99.999900000000011</v>
      </c>
      <c r="AE16" s="13" t="str">
        <f t="shared" si="1"/>
        <v xml:space="preserve"> </v>
      </c>
      <c r="AF16" s="7"/>
      <c r="AG16" s="7"/>
      <c r="AH16" s="7"/>
    </row>
    <row r="17" spans="1:34" x14ac:dyDescent="0.25">
      <c r="A17" s="23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3"/>
      <c r="O17" s="42">
        <v>8231.4699999999993</v>
      </c>
      <c r="P17" s="15">
        <v>34.46</v>
      </c>
      <c r="Q17" s="10">
        <v>9.5730000000000004</v>
      </c>
      <c r="R17" s="40">
        <v>9114.32</v>
      </c>
      <c r="S17" s="10">
        <v>38.159999999999997</v>
      </c>
      <c r="T17" s="10">
        <v>10.6</v>
      </c>
      <c r="U17" s="44"/>
      <c r="V17" s="10"/>
      <c r="W17" s="43"/>
      <c r="X17" s="18"/>
      <c r="Y17" s="15"/>
      <c r="Z17" s="15"/>
      <c r="AA17" s="15"/>
      <c r="AB17" s="36"/>
      <c r="AC17" s="48">
        <v>119.349</v>
      </c>
      <c r="AD17" s="12">
        <f t="shared" si="0"/>
        <v>0</v>
      </c>
      <c r="AE17" s="13" t="str">
        <f t="shared" si="1"/>
        <v xml:space="preserve"> </v>
      </c>
      <c r="AF17" s="7"/>
      <c r="AG17" s="7"/>
      <c r="AH17" s="7"/>
    </row>
    <row r="18" spans="1:34" x14ac:dyDescent="0.25">
      <c r="A18" s="23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3"/>
      <c r="O18" s="42">
        <v>8231.4699999999993</v>
      </c>
      <c r="P18" s="15">
        <v>34.46</v>
      </c>
      <c r="Q18" s="10">
        <v>9.5730000000000004</v>
      </c>
      <c r="R18" s="40">
        <v>9114.32</v>
      </c>
      <c r="S18" s="10">
        <v>38.159999999999997</v>
      </c>
      <c r="T18" s="10">
        <v>10.6</v>
      </c>
      <c r="U18" s="44"/>
      <c r="V18" s="10"/>
      <c r="W18" s="43"/>
      <c r="X18" s="18"/>
      <c r="Y18" s="15"/>
      <c r="Z18" s="15"/>
      <c r="AA18" s="15"/>
      <c r="AB18" s="36"/>
      <c r="AC18" s="48">
        <v>108.875</v>
      </c>
      <c r="AD18" s="12">
        <f t="shared" si="0"/>
        <v>0</v>
      </c>
      <c r="AE18" s="13" t="str">
        <f t="shared" si="1"/>
        <v xml:space="preserve"> </v>
      </c>
      <c r="AF18" s="7"/>
      <c r="AG18" s="7"/>
      <c r="AH18" s="7"/>
    </row>
    <row r="19" spans="1:34" x14ac:dyDescent="0.25">
      <c r="A19" s="23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3"/>
      <c r="O19" s="42">
        <v>8231.4699999999993</v>
      </c>
      <c r="P19" s="15">
        <v>34.46</v>
      </c>
      <c r="Q19" s="10">
        <v>9.5730000000000004</v>
      </c>
      <c r="R19" s="40">
        <v>9114.32</v>
      </c>
      <c r="S19" s="10">
        <v>38.159999999999997</v>
      </c>
      <c r="T19" s="10">
        <v>10.6</v>
      </c>
      <c r="U19" s="44"/>
      <c r="V19" s="10"/>
      <c r="W19" s="43"/>
      <c r="X19" s="18"/>
      <c r="Y19" s="15"/>
      <c r="Z19" s="15"/>
      <c r="AA19" s="15"/>
      <c r="AB19" s="36"/>
      <c r="AC19" s="48">
        <v>97.977999999999994</v>
      </c>
      <c r="AD19" s="12">
        <f t="shared" si="0"/>
        <v>0</v>
      </c>
      <c r="AE19" s="13" t="str">
        <f t="shared" si="1"/>
        <v xml:space="preserve"> </v>
      </c>
      <c r="AF19" s="7"/>
      <c r="AG19" s="7"/>
      <c r="AH19" s="7"/>
    </row>
    <row r="20" spans="1:34" x14ac:dyDescent="0.25">
      <c r="A20" s="23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3"/>
      <c r="O20" s="42">
        <v>8231.4699999999993</v>
      </c>
      <c r="P20" s="15">
        <v>34.46</v>
      </c>
      <c r="Q20" s="10">
        <v>9.5730000000000004</v>
      </c>
      <c r="R20" s="40">
        <v>9114.32</v>
      </c>
      <c r="S20" s="10">
        <v>38.159999999999997</v>
      </c>
      <c r="T20" s="10">
        <v>10.6</v>
      </c>
      <c r="U20" s="44"/>
      <c r="V20" s="10"/>
      <c r="W20" s="43"/>
      <c r="X20" s="18"/>
      <c r="Y20" s="15"/>
      <c r="Z20" s="15"/>
      <c r="AA20" s="15"/>
      <c r="AB20" s="36"/>
      <c r="AC20" s="48">
        <v>93.792000000000002</v>
      </c>
      <c r="AD20" s="12">
        <f t="shared" si="0"/>
        <v>0</v>
      </c>
      <c r="AE20" s="13" t="str">
        <f t="shared" si="1"/>
        <v xml:space="preserve"> </v>
      </c>
      <c r="AF20" s="7"/>
      <c r="AG20" s="7"/>
      <c r="AH20" s="7"/>
    </row>
    <row r="21" spans="1:34" x14ac:dyDescent="0.25">
      <c r="A21" s="23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3"/>
      <c r="O21" s="42">
        <v>8231.4699999999993</v>
      </c>
      <c r="P21" s="15">
        <v>34.46</v>
      </c>
      <c r="Q21" s="10">
        <v>9.5730000000000004</v>
      </c>
      <c r="R21" s="40">
        <v>9114.32</v>
      </c>
      <c r="S21" s="10">
        <v>38.159999999999997</v>
      </c>
      <c r="T21" s="10">
        <v>10.6</v>
      </c>
      <c r="U21" s="44"/>
      <c r="V21" s="10"/>
      <c r="W21" s="43"/>
      <c r="X21" s="18"/>
      <c r="Y21" s="15"/>
      <c r="Z21" s="15"/>
      <c r="AA21" s="15"/>
      <c r="AB21" s="36"/>
      <c r="AC21" s="48">
        <v>89.197000000000003</v>
      </c>
      <c r="AD21" s="12">
        <f t="shared" si="0"/>
        <v>0</v>
      </c>
      <c r="AE21" s="13" t="str">
        <f t="shared" si="1"/>
        <v xml:space="preserve"> </v>
      </c>
      <c r="AF21" s="7"/>
      <c r="AG21" s="7"/>
      <c r="AH21" s="7"/>
    </row>
    <row r="22" spans="1:34" x14ac:dyDescent="0.25">
      <c r="A22" s="23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3"/>
      <c r="O22" s="42">
        <v>8231.4699999999993</v>
      </c>
      <c r="P22" s="15">
        <v>34.46</v>
      </c>
      <c r="Q22" s="10">
        <v>9.5730000000000004</v>
      </c>
      <c r="R22" s="40">
        <v>9114.32</v>
      </c>
      <c r="S22" s="10">
        <v>38.159999999999997</v>
      </c>
      <c r="T22" s="10">
        <v>10.6</v>
      </c>
      <c r="U22" s="44"/>
      <c r="V22" s="10"/>
      <c r="W22" s="43"/>
      <c r="X22" s="18"/>
      <c r="Y22" s="15"/>
      <c r="Z22" s="15"/>
      <c r="AA22" s="15"/>
      <c r="AB22" s="36"/>
      <c r="AC22" s="48">
        <v>102.705</v>
      </c>
      <c r="AD22" s="12">
        <f t="shared" si="0"/>
        <v>0</v>
      </c>
      <c r="AE22" s="13" t="str">
        <f t="shared" si="1"/>
        <v xml:space="preserve"> </v>
      </c>
      <c r="AF22" s="7"/>
      <c r="AG22" s="7"/>
      <c r="AH22" s="7"/>
    </row>
    <row r="23" spans="1:34" x14ac:dyDescent="0.25">
      <c r="A23" s="23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3"/>
      <c r="O23" s="42">
        <v>8231.4699999999993</v>
      </c>
      <c r="P23" s="15">
        <v>34.46</v>
      </c>
      <c r="Q23" s="10">
        <v>9.5730000000000004</v>
      </c>
      <c r="R23" s="40">
        <v>9114.32</v>
      </c>
      <c r="S23" s="10">
        <v>38.159999999999997</v>
      </c>
      <c r="T23" s="10">
        <v>10.6</v>
      </c>
      <c r="U23" s="44"/>
      <c r="V23" s="10"/>
      <c r="W23" s="43"/>
      <c r="X23" s="18"/>
      <c r="Y23" s="15"/>
      <c r="Z23" s="15"/>
      <c r="AA23" s="15"/>
      <c r="AB23" s="36"/>
      <c r="AC23" s="48">
        <v>112.95</v>
      </c>
      <c r="AD23" s="12">
        <f t="shared" si="0"/>
        <v>0</v>
      </c>
      <c r="AE23" s="13" t="str">
        <f t="shared" si="1"/>
        <v xml:space="preserve"> </v>
      </c>
      <c r="AF23" s="7"/>
      <c r="AG23" s="7"/>
      <c r="AH23" s="7"/>
    </row>
    <row r="24" spans="1:34" x14ac:dyDescent="0.25">
      <c r="A24" s="23">
        <v>14</v>
      </c>
      <c r="B24" s="9">
        <v>90.924800000000005</v>
      </c>
      <c r="C24" s="9">
        <v>4.5031999999999996</v>
      </c>
      <c r="D24" s="9">
        <v>1.0706</v>
      </c>
      <c r="E24" s="9">
        <v>0.1258</v>
      </c>
      <c r="F24" s="9">
        <v>0.1777</v>
      </c>
      <c r="G24" s="9">
        <v>2.3E-3</v>
      </c>
      <c r="H24" s="9">
        <v>5.1700000000000003E-2</v>
      </c>
      <c r="I24" s="9">
        <v>4.2900000000000001E-2</v>
      </c>
      <c r="J24" s="9">
        <v>2.29E-2</v>
      </c>
      <c r="K24" s="9">
        <v>4.8999999999999998E-3</v>
      </c>
      <c r="L24" s="9">
        <v>1.3943000000000001</v>
      </c>
      <c r="M24" s="9">
        <v>1.6786000000000001</v>
      </c>
      <c r="N24" s="23">
        <v>0.74209999999999998</v>
      </c>
      <c r="O24" s="41">
        <v>8240.61</v>
      </c>
      <c r="P24" s="10">
        <v>34.5</v>
      </c>
      <c r="Q24" s="43">
        <v>9.58</v>
      </c>
      <c r="R24" s="41">
        <v>9124.9599999999991</v>
      </c>
      <c r="S24" s="10">
        <v>38.200000000000003</v>
      </c>
      <c r="T24" s="43">
        <v>10.61</v>
      </c>
      <c r="U24" s="44">
        <v>11625</v>
      </c>
      <c r="V24" s="10">
        <v>48.67</v>
      </c>
      <c r="W24" s="43">
        <v>13.52</v>
      </c>
      <c r="X24" s="18"/>
      <c r="Y24" s="15"/>
      <c r="Z24" s="15"/>
      <c r="AA24" s="15"/>
      <c r="AB24" s="36"/>
      <c r="AC24" s="48">
        <v>109.59699999999999</v>
      </c>
      <c r="AD24" s="12">
        <f t="shared" si="0"/>
        <v>99.999700000000018</v>
      </c>
      <c r="AE24" s="13" t="str">
        <f t="shared" si="1"/>
        <v xml:space="preserve"> </v>
      </c>
      <c r="AF24" s="7"/>
      <c r="AG24" s="7"/>
      <c r="AH24" s="7"/>
    </row>
    <row r="25" spans="1:34" x14ac:dyDescent="0.25">
      <c r="A25" s="23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3"/>
      <c r="O25" s="41">
        <v>8240.61</v>
      </c>
      <c r="P25" s="10">
        <v>34.5</v>
      </c>
      <c r="Q25" s="43">
        <v>9.58</v>
      </c>
      <c r="R25" s="41">
        <v>9124.9599999999991</v>
      </c>
      <c r="S25" s="10">
        <v>38.200000000000003</v>
      </c>
      <c r="T25" s="43">
        <v>10.61</v>
      </c>
      <c r="U25" s="44"/>
      <c r="V25" s="10"/>
      <c r="W25" s="43"/>
      <c r="X25" s="18"/>
      <c r="Y25" s="15"/>
      <c r="Z25" s="15"/>
      <c r="AA25" s="15"/>
      <c r="AB25" s="36"/>
      <c r="AC25" s="48">
        <v>111.925</v>
      </c>
      <c r="AD25" s="12">
        <f t="shared" si="0"/>
        <v>0</v>
      </c>
      <c r="AE25" s="13" t="str">
        <f t="shared" si="1"/>
        <v xml:space="preserve"> </v>
      </c>
      <c r="AF25" s="7"/>
      <c r="AG25" s="7"/>
      <c r="AH25" s="7"/>
    </row>
    <row r="26" spans="1:34" x14ac:dyDescent="0.25">
      <c r="A26" s="23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3"/>
      <c r="O26" s="41">
        <v>8240.61</v>
      </c>
      <c r="P26" s="10">
        <v>34.5</v>
      </c>
      <c r="Q26" s="43">
        <v>9.58</v>
      </c>
      <c r="R26" s="41">
        <v>9124.9599999999991</v>
      </c>
      <c r="S26" s="10">
        <v>38.200000000000003</v>
      </c>
      <c r="T26" s="43">
        <v>10.61</v>
      </c>
      <c r="U26" s="44"/>
      <c r="V26" s="10"/>
      <c r="W26" s="43"/>
      <c r="X26" s="18"/>
      <c r="Y26" s="15"/>
      <c r="Z26" s="15"/>
      <c r="AA26" s="15"/>
      <c r="AB26" s="36"/>
      <c r="AC26" s="48">
        <v>117.047</v>
      </c>
      <c r="AD26" s="12">
        <f t="shared" si="0"/>
        <v>0</v>
      </c>
      <c r="AE26" s="13" t="str">
        <f t="shared" si="1"/>
        <v xml:space="preserve"> </v>
      </c>
      <c r="AF26" s="7"/>
      <c r="AG26" s="7"/>
      <c r="AH26" s="7"/>
    </row>
    <row r="27" spans="1:34" x14ac:dyDescent="0.25">
      <c r="A27" s="23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3"/>
      <c r="O27" s="41">
        <v>8240.61</v>
      </c>
      <c r="P27" s="10">
        <v>34.5</v>
      </c>
      <c r="Q27" s="43">
        <v>9.58</v>
      </c>
      <c r="R27" s="41">
        <v>9124.9599999999991</v>
      </c>
      <c r="S27" s="10">
        <v>38.200000000000003</v>
      </c>
      <c r="T27" s="43">
        <v>10.61</v>
      </c>
      <c r="U27" s="44"/>
      <c r="V27" s="10"/>
      <c r="W27" s="43"/>
      <c r="X27" s="18"/>
      <c r="Y27" s="15"/>
      <c r="Z27" s="15"/>
      <c r="AA27" s="15"/>
      <c r="AB27" s="36"/>
      <c r="AC27" s="48">
        <v>112.55200000000001</v>
      </c>
      <c r="AD27" s="12">
        <f t="shared" si="0"/>
        <v>0</v>
      </c>
      <c r="AE27" s="13" t="str">
        <f t="shared" si="1"/>
        <v xml:space="preserve"> </v>
      </c>
      <c r="AF27" s="7"/>
      <c r="AG27" s="7"/>
      <c r="AH27" s="7"/>
    </row>
    <row r="28" spans="1:34" x14ac:dyDescent="0.25">
      <c r="A28" s="23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3"/>
      <c r="O28" s="41">
        <v>8240.61</v>
      </c>
      <c r="P28" s="10">
        <v>34.5</v>
      </c>
      <c r="Q28" s="43">
        <v>9.58</v>
      </c>
      <c r="R28" s="41">
        <v>9124.9599999999991</v>
      </c>
      <c r="S28" s="10">
        <v>38.200000000000003</v>
      </c>
      <c r="T28" s="43">
        <v>10.61</v>
      </c>
      <c r="U28" s="44"/>
      <c r="V28" s="10"/>
      <c r="W28" s="43"/>
      <c r="X28" s="18"/>
      <c r="Y28" s="15"/>
      <c r="Z28" s="15"/>
      <c r="AA28" s="15"/>
      <c r="AB28" s="36"/>
      <c r="AC28" s="48">
        <v>111.941</v>
      </c>
      <c r="AD28" s="12">
        <f t="shared" si="0"/>
        <v>0</v>
      </c>
      <c r="AE28" s="13" t="str">
        <f t="shared" si="1"/>
        <v xml:space="preserve"> </v>
      </c>
      <c r="AF28" s="7"/>
      <c r="AG28" s="7"/>
      <c r="AH28" s="7"/>
    </row>
    <row r="29" spans="1:34" x14ac:dyDescent="0.25">
      <c r="A29" s="23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3"/>
      <c r="O29" s="41">
        <v>8240.61</v>
      </c>
      <c r="P29" s="10">
        <v>34.5</v>
      </c>
      <c r="Q29" s="43">
        <v>9.58</v>
      </c>
      <c r="R29" s="41">
        <v>9124.9599999999991</v>
      </c>
      <c r="S29" s="10">
        <v>38.200000000000003</v>
      </c>
      <c r="T29" s="43">
        <v>10.61</v>
      </c>
      <c r="U29" s="44"/>
      <c r="V29" s="10"/>
      <c r="W29" s="43"/>
      <c r="X29" s="18"/>
      <c r="Y29" s="15"/>
      <c r="Z29" s="15"/>
      <c r="AA29" s="15"/>
      <c r="AB29" s="36"/>
      <c r="AC29" s="48">
        <v>107.345</v>
      </c>
      <c r="AD29" s="12">
        <f t="shared" si="0"/>
        <v>0</v>
      </c>
      <c r="AE29" s="13" t="str">
        <f t="shared" si="1"/>
        <v xml:space="preserve"> </v>
      </c>
      <c r="AF29" s="7"/>
      <c r="AG29" s="7"/>
      <c r="AH29" s="7"/>
    </row>
    <row r="30" spans="1:34" x14ac:dyDescent="0.25">
      <c r="A30" s="23">
        <v>20</v>
      </c>
      <c r="B30" s="9">
        <v>90.721100000000007</v>
      </c>
      <c r="C30" s="9">
        <v>4.5781999999999998</v>
      </c>
      <c r="D30" s="9">
        <v>1.0831</v>
      </c>
      <c r="E30" s="9">
        <v>0.125</v>
      </c>
      <c r="F30" s="9">
        <v>0.1749</v>
      </c>
      <c r="G30" s="9">
        <v>2.0999999999999999E-3</v>
      </c>
      <c r="H30" s="9">
        <v>4.6399999999999997E-2</v>
      </c>
      <c r="I30" s="9">
        <v>4.1200000000000001E-2</v>
      </c>
      <c r="J30" s="9">
        <v>1.6400000000000001E-2</v>
      </c>
      <c r="K30" s="9">
        <v>5.3E-3</v>
      </c>
      <c r="L30" s="9">
        <v>1.4545999999999999</v>
      </c>
      <c r="M30" s="9">
        <v>1.7516</v>
      </c>
      <c r="N30" s="23">
        <v>0.74339999999999995</v>
      </c>
      <c r="O30" s="41">
        <v>8231.68</v>
      </c>
      <c r="P30" s="15">
        <v>34.46</v>
      </c>
      <c r="Q30" s="43">
        <v>9.57</v>
      </c>
      <c r="R30" s="41">
        <v>9114.99</v>
      </c>
      <c r="S30" s="10">
        <v>38.159999999999997</v>
      </c>
      <c r="T30" s="43">
        <v>10.6</v>
      </c>
      <c r="U30" s="44">
        <v>11602</v>
      </c>
      <c r="V30" s="10">
        <v>48.58</v>
      </c>
      <c r="W30" s="43">
        <v>13.49</v>
      </c>
      <c r="X30" s="18"/>
      <c r="Y30" s="15"/>
      <c r="Z30" s="15"/>
      <c r="AA30" s="15"/>
      <c r="AB30" s="36"/>
      <c r="AC30" s="48">
        <v>102.499</v>
      </c>
      <c r="AD30" s="12">
        <f t="shared" si="0"/>
        <v>99.999900000000011</v>
      </c>
      <c r="AE30" s="13" t="str">
        <f t="shared" ref="AE30" si="2">IF(AD30=100,"ОК"," ")</f>
        <v xml:space="preserve"> </v>
      </c>
      <c r="AF30" s="7"/>
      <c r="AG30" s="7"/>
      <c r="AH30" s="7"/>
    </row>
    <row r="31" spans="1:34" x14ac:dyDescent="0.25">
      <c r="A31" s="23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3"/>
      <c r="O31" s="41">
        <v>8231.68</v>
      </c>
      <c r="P31" s="15">
        <v>34.46</v>
      </c>
      <c r="Q31" s="43">
        <v>9.57</v>
      </c>
      <c r="R31" s="41">
        <v>9114.99</v>
      </c>
      <c r="S31" s="10">
        <v>38.159999999999997</v>
      </c>
      <c r="T31" s="43">
        <v>10.6</v>
      </c>
      <c r="U31" s="44"/>
      <c r="V31" s="10"/>
      <c r="W31" s="43"/>
      <c r="X31" s="18"/>
      <c r="Y31" s="15"/>
      <c r="Z31" s="15"/>
      <c r="AA31" s="15"/>
      <c r="AB31" s="36"/>
      <c r="AC31" s="48">
        <v>105.093</v>
      </c>
      <c r="AD31" s="12">
        <f t="shared" si="0"/>
        <v>0</v>
      </c>
      <c r="AE31" s="13" t="str">
        <f t="shared" si="1"/>
        <v xml:space="preserve"> </v>
      </c>
      <c r="AF31" s="7"/>
      <c r="AG31" s="7"/>
      <c r="AH31" s="7"/>
    </row>
    <row r="32" spans="1:34" x14ac:dyDescent="0.25">
      <c r="A32" s="23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3"/>
      <c r="O32" s="41">
        <v>8231.68</v>
      </c>
      <c r="P32" s="15">
        <v>34.46</v>
      </c>
      <c r="Q32" s="43">
        <v>9.57</v>
      </c>
      <c r="R32" s="41">
        <v>9114.99</v>
      </c>
      <c r="S32" s="10">
        <v>38.159999999999997</v>
      </c>
      <c r="T32" s="43">
        <v>10.6</v>
      </c>
      <c r="U32" s="44"/>
      <c r="V32" s="10"/>
      <c r="W32" s="43"/>
      <c r="X32" s="18"/>
      <c r="Y32" s="15"/>
      <c r="Z32" s="15"/>
      <c r="AA32" s="15"/>
      <c r="AB32" s="36"/>
      <c r="AC32" s="48">
        <v>105.605</v>
      </c>
      <c r="AD32" s="12">
        <f t="shared" si="0"/>
        <v>0</v>
      </c>
      <c r="AE32" s="13" t="str">
        <f t="shared" si="1"/>
        <v xml:space="preserve"> </v>
      </c>
      <c r="AF32" s="7"/>
      <c r="AG32" s="7"/>
      <c r="AH32" s="7"/>
    </row>
    <row r="33" spans="1:34" x14ac:dyDescent="0.25">
      <c r="A33" s="23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3"/>
      <c r="O33" s="41">
        <v>8231.68</v>
      </c>
      <c r="P33" s="15">
        <v>34.46</v>
      </c>
      <c r="Q33" s="43">
        <v>9.57</v>
      </c>
      <c r="R33" s="41">
        <v>9114.99</v>
      </c>
      <c r="S33" s="10">
        <v>38.159999999999997</v>
      </c>
      <c r="T33" s="43">
        <v>10.6</v>
      </c>
      <c r="U33" s="44"/>
      <c r="V33" s="10"/>
      <c r="W33" s="43"/>
      <c r="X33" s="18"/>
      <c r="Y33" s="15"/>
      <c r="Z33" s="15"/>
      <c r="AA33" s="15"/>
      <c r="AB33" s="36"/>
      <c r="AC33" s="48">
        <v>105.974</v>
      </c>
      <c r="AD33" s="12">
        <f>SUM(B33:M33)+$K$42+$N$42</f>
        <v>0</v>
      </c>
      <c r="AE33" s="13" t="str">
        <f>IF(AD33=100,"ОК"," ")</f>
        <v xml:space="preserve"> </v>
      </c>
      <c r="AF33" s="7"/>
      <c r="AG33" s="7"/>
      <c r="AH33" s="7"/>
    </row>
    <row r="34" spans="1:34" x14ac:dyDescent="0.25">
      <c r="A34" s="23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3"/>
      <c r="O34" s="41">
        <v>8231.68</v>
      </c>
      <c r="P34" s="15">
        <v>34.46</v>
      </c>
      <c r="Q34" s="43">
        <v>9.57</v>
      </c>
      <c r="R34" s="41">
        <v>9114.99</v>
      </c>
      <c r="S34" s="10">
        <v>38.159999999999997</v>
      </c>
      <c r="T34" s="43">
        <v>10.6</v>
      </c>
      <c r="U34" s="44"/>
      <c r="V34" s="10"/>
      <c r="W34" s="43"/>
      <c r="X34" s="18"/>
      <c r="Y34" s="15"/>
      <c r="Z34" s="15"/>
      <c r="AA34" s="15"/>
      <c r="AB34" s="36"/>
      <c r="AC34" s="48">
        <v>106.45</v>
      </c>
      <c r="AD34" s="12">
        <f t="shared" si="0"/>
        <v>0</v>
      </c>
      <c r="AE34" s="13" t="str">
        <f t="shared" si="1"/>
        <v xml:space="preserve"> </v>
      </c>
      <c r="AF34" s="7"/>
      <c r="AG34" s="7"/>
      <c r="AH34" s="7"/>
    </row>
    <row r="35" spans="1:34" x14ac:dyDescent="0.25">
      <c r="A35" s="23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3"/>
      <c r="O35" s="41">
        <v>8231.68</v>
      </c>
      <c r="P35" s="15">
        <v>34.46</v>
      </c>
      <c r="Q35" s="43">
        <v>9.57</v>
      </c>
      <c r="R35" s="41">
        <v>9114.99</v>
      </c>
      <c r="S35" s="10">
        <v>38.159999999999997</v>
      </c>
      <c r="T35" s="43">
        <v>10.6</v>
      </c>
      <c r="U35" s="44"/>
      <c r="V35" s="10"/>
      <c r="W35" s="43"/>
      <c r="X35" s="18"/>
      <c r="Y35" s="15"/>
      <c r="Z35" s="15"/>
      <c r="AA35" s="15"/>
      <c r="AB35" s="36"/>
      <c r="AC35" s="48">
        <v>103.371</v>
      </c>
      <c r="AD35" s="12">
        <f t="shared" si="0"/>
        <v>0</v>
      </c>
      <c r="AE35" s="13" t="str">
        <f t="shared" si="1"/>
        <v xml:space="preserve"> </v>
      </c>
      <c r="AF35" s="7"/>
      <c r="AG35" s="7"/>
      <c r="AH35" s="7"/>
    </row>
    <row r="36" spans="1:34" x14ac:dyDescent="0.25">
      <c r="A36" s="23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3"/>
      <c r="O36" s="41">
        <v>8231.68</v>
      </c>
      <c r="P36" s="15">
        <v>34.46</v>
      </c>
      <c r="Q36" s="43">
        <v>9.57</v>
      </c>
      <c r="R36" s="41">
        <v>9114.99</v>
      </c>
      <c r="S36" s="10">
        <v>38.159999999999997</v>
      </c>
      <c r="T36" s="43">
        <v>10.6</v>
      </c>
      <c r="U36" s="44"/>
      <c r="V36" s="10"/>
      <c r="W36" s="43"/>
      <c r="X36" s="18"/>
      <c r="Y36" s="15"/>
      <c r="Z36" s="15"/>
      <c r="AA36" s="15"/>
      <c r="AB36" s="36"/>
      <c r="AC36" s="48">
        <v>100.52200000000001</v>
      </c>
      <c r="AD36" s="12">
        <f t="shared" si="0"/>
        <v>0</v>
      </c>
      <c r="AE36" s="13" t="str">
        <f t="shared" si="1"/>
        <v xml:space="preserve"> </v>
      </c>
      <c r="AF36" s="7"/>
      <c r="AG36" s="7"/>
      <c r="AH36" s="7"/>
    </row>
    <row r="37" spans="1:34" x14ac:dyDescent="0.25">
      <c r="A37" s="23">
        <v>27</v>
      </c>
      <c r="B37" s="9">
        <v>92.462900000000005</v>
      </c>
      <c r="C37" s="9">
        <v>3.7732000000000001</v>
      </c>
      <c r="D37" s="9">
        <v>0.94269999999999998</v>
      </c>
      <c r="E37" s="9">
        <v>0.1164</v>
      </c>
      <c r="F37" s="9">
        <v>0.154</v>
      </c>
      <c r="G37" s="9">
        <v>2.8E-3</v>
      </c>
      <c r="H37" s="9">
        <v>4.3700000000000003E-2</v>
      </c>
      <c r="I37" s="9">
        <v>4.2599999999999999E-2</v>
      </c>
      <c r="J37" s="9">
        <v>1.1599999999999999E-2</v>
      </c>
      <c r="K37" s="9">
        <v>5.4999999999999997E-3</v>
      </c>
      <c r="L37" s="9">
        <v>1.2091000000000001</v>
      </c>
      <c r="M37" s="9">
        <v>1.2355</v>
      </c>
      <c r="N37" s="23">
        <v>0.72909999999999997</v>
      </c>
      <c r="O37" s="41">
        <v>8217.4500000000007</v>
      </c>
      <c r="P37" s="10">
        <v>34.4</v>
      </c>
      <c r="Q37" s="43">
        <v>9.56</v>
      </c>
      <c r="R37" s="41">
        <v>9102.1</v>
      </c>
      <c r="S37" s="10">
        <v>38.11</v>
      </c>
      <c r="T37" s="43">
        <v>10.59</v>
      </c>
      <c r="U37" s="44">
        <v>11699</v>
      </c>
      <c r="V37" s="10">
        <v>48.98</v>
      </c>
      <c r="W37" s="43">
        <v>13.61</v>
      </c>
      <c r="X37" s="18"/>
      <c r="Y37" s="15"/>
      <c r="Z37" s="15"/>
      <c r="AA37" s="15"/>
      <c r="AB37" s="36"/>
      <c r="AC37" s="48">
        <v>101.773</v>
      </c>
      <c r="AD37" s="12">
        <f t="shared" si="0"/>
        <v>100</v>
      </c>
      <c r="AE37" s="13" t="str">
        <f t="shared" si="1"/>
        <v>ОК</v>
      </c>
      <c r="AF37" s="7"/>
      <c r="AG37" s="7"/>
      <c r="AH37" s="7"/>
    </row>
    <row r="38" spans="1:34" x14ac:dyDescent="0.25">
      <c r="A38" s="23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3"/>
      <c r="O38" s="41">
        <v>8217.4500000000007</v>
      </c>
      <c r="P38" s="10">
        <v>34.4</v>
      </c>
      <c r="Q38" s="43">
        <v>9.56</v>
      </c>
      <c r="R38" s="41">
        <v>9102.1</v>
      </c>
      <c r="S38" s="10">
        <v>38.11</v>
      </c>
      <c r="T38" s="43">
        <v>10.59</v>
      </c>
      <c r="U38" s="44"/>
      <c r="V38" s="10"/>
      <c r="W38" s="43"/>
      <c r="X38" s="18"/>
      <c r="Y38" s="15"/>
      <c r="Z38" s="15"/>
      <c r="AA38" s="15"/>
      <c r="AB38" s="36"/>
      <c r="AC38" s="48">
        <v>105.354</v>
      </c>
      <c r="AD38" s="12">
        <f t="shared" si="0"/>
        <v>0</v>
      </c>
      <c r="AE38" s="13" t="str">
        <f t="shared" si="1"/>
        <v xml:space="preserve"> </v>
      </c>
      <c r="AF38" s="7"/>
      <c r="AG38" s="7"/>
      <c r="AH38" s="7"/>
    </row>
    <row r="39" spans="1:34" x14ac:dyDescent="0.25">
      <c r="A39" s="23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3"/>
      <c r="O39" s="41">
        <v>8217.4500000000007</v>
      </c>
      <c r="P39" s="10">
        <v>34.4</v>
      </c>
      <c r="Q39" s="43">
        <v>9.56</v>
      </c>
      <c r="R39" s="41">
        <v>9102.1</v>
      </c>
      <c r="S39" s="10">
        <v>38.11</v>
      </c>
      <c r="T39" s="43">
        <v>10.59</v>
      </c>
      <c r="U39" s="44"/>
      <c r="V39" s="10"/>
      <c r="W39" s="43"/>
      <c r="X39" s="18"/>
      <c r="Y39" s="15"/>
      <c r="Z39" s="15"/>
      <c r="AA39" s="15"/>
      <c r="AB39" s="36"/>
      <c r="AC39" s="48">
        <v>107.634</v>
      </c>
      <c r="AD39" s="12">
        <f t="shared" si="0"/>
        <v>0</v>
      </c>
      <c r="AE39" s="13" t="str">
        <f t="shared" si="1"/>
        <v xml:space="preserve"> </v>
      </c>
      <c r="AF39" s="7"/>
      <c r="AG39" s="7"/>
      <c r="AH39" s="7"/>
    </row>
    <row r="40" spans="1:34" x14ac:dyDescent="0.25">
      <c r="A40" s="23">
        <v>30</v>
      </c>
      <c r="B40" s="28"/>
      <c r="C40" s="9"/>
      <c r="D40" s="9"/>
      <c r="E40" s="9"/>
      <c r="F40" s="9"/>
      <c r="G40" s="9"/>
      <c r="H40" s="9"/>
      <c r="I40" s="9"/>
      <c r="J40" s="9"/>
      <c r="K40" s="9"/>
      <c r="L40" s="9"/>
      <c r="M40" s="25"/>
      <c r="N40" s="23"/>
      <c r="O40" s="41">
        <v>8217.4500000000007</v>
      </c>
      <c r="P40" s="10">
        <v>34.4</v>
      </c>
      <c r="Q40" s="43">
        <v>9.56</v>
      </c>
      <c r="R40" s="41">
        <v>9102.1</v>
      </c>
      <c r="S40" s="10">
        <v>38.11</v>
      </c>
      <c r="T40" s="43">
        <v>10.59</v>
      </c>
      <c r="U40" s="44"/>
      <c r="V40" s="10"/>
      <c r="W40" s="43"/>
      <c r="X40" s="18"/>
      <c r="Y40" s="15"/>
      <c r="Z40" s="15"/>
      <c r="AA40" s="15"/>
      <c r="AB40" s="36"/>
      <c r="AC40" s="48">
        <v>109.057</v>
      </c>
      <c r="AD40" s="12">
        <f t="shared" si="0"/>
        <v>0</v>
      </c>
      <c r="AE40" s="13" t="str">
        <f t="shared" si="1"/>
        <v xml:space="preserve"> </v>
      </c>
      <c r="AF40" s="7"/>
      <c r="AG40" s="7"/>
      <c r="AH40" s="7"/>
    </row>
    <row r="41" spans="1:34" ht="15.75" thickBot="1" x14ac:dyDescent="0.3">
      <c r="A41" s="24">
        <v>31</v>
      </c>
      <c r="B41" s="29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  <c r="N41" s="24"/>
      <c r="O41" s="41">
        <v>8217.4500000000007</v>
      </c>
      <c r="P41" s="10">
        <v>34.4</v>
      </c>
      <c r="Q41" s="43">
        <v>9.56</v>
      </c>
      <c r="R41" s="41">
        <v>9102.1</v>
      </c>
      <c r="S41" s="10">
        <v>38.11</v>
      </c>
      <c r="T41" s="43">
        <v>10.59</v>
      </c>
      <c r="U41" s="45"/>
      <c r="V41" s="20"/>
      <c r="W41" s="46"/>
      <c r="X41" s="19"/>
      <c r="Y41" s="20"/>
      <c r="Z41" s="20"/>
      <c r="AA41" s="20"/>
      <c r="AB41" s="47"/>
      <c r="AC41" s="48">
        <v>110.205</v>
      </c>
      <c r="AD41" s="12">
        <f t="shared" si="0"/>
        <v>0</v>
      </c>
      <c r="AE41" s="13" t="str">
        <f t="shared" si="1"/>
        <v xml:space="preserve"> </v>
      </c>
      <c r="AF41" s="7"/>
      <c r="AG41" s="7"/>
      <c r="AH41" s="7"/>
    </row>
    <row r="42" spans="1:34" ht="16.5" customHeight="1" thickBot="1" x14ac:dyDescent="0.3">
      <c r="A42" s="76" t="s">
        <v>21</v>
      </c>
      <c r="B42" s="76"/>
      <c r="C42" s="76"/>
      <c r="D42" s="76"/>
      <c r="E42" s="76"/>
      <c r="F42" s="76"/>
      <c r="G42" s="76"/>
      <c r="H42" s="77"/>
      <c r="I42" s="93" t="s">
        <v>19</v>
      </c>
      <c r="J42" s="94"/>
      <c r="K42" s="30">
        <v>0</v>
      </c>
      <c r="L42" s="82" t="s">
        <v>20</v>
      </c>
      <c r="M42" s="83"/>
      <c r="N42" s="31">
        <v>0</v>
      </c>
      <c r="O42" s="88">
        <f>SUMPRODUCT(O11:O41,AC11:AC41)/SUM(AC11:AC41)</f>
        <v>8222.7778379340616</v>
      </c>
      <c r="P42" s="78">
        <f>SUMPRODUCT(P11:P41,AC11:AC41)/SUM(AC11:AC41)</f>
        <v>34.424278040005738</v>
      </c>
      <c r="Q42" s="78">
        <f>SUMPRODUCT(Q11:Q41,AC11:AC41)/SUM(AC11:AC41)</f>
        <v>9.5620662346705476</v>
      </c>
      <c r="R42" s="80">
        <f>SUMPRODUCT(R11:R41,AC11:AC41)/SUM(AC11:AC41)</f>
        <v>9105.4603568365364</v>
      </c>
      <c r="S42" s="84">
        <f>SUMPRODUCT(S11:S41,AC11:AC41)/SUM(AC11:AC41)</f>
        <v>38.121014429287008</v>
      </c>
      <c r="T42" s="86">
        <f>SUMPRODUCT(T11:T41,AC11:AC41)/SUM(AC11:AC41)</f>
        <v>10.589681581926644</v>
      </c>
      <c r="U42" s="16"/>
      <c r="V42" s="8"/>
      <c r="W42" s="8"/>
      <c r="X42" s="8"/>
      <c r="Y42" s="8"/>
      <c r="Z42" s="8"/>
      <c r="AA42" s="99" t="s">
        <v>59</v>
      </c>
      <c r="AB42" s="99"/>
      <c r="AC42" s="112">
        <v>3305.9</v>
      </c>
      <c r="AD42" s="12"/>
      <c r="AE42" s="13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90" t="s">
        <v>3</v>
      </c>
      <c r="I43" s="91"/>
      <c r="J43" s="91"/>
      <c r="K43" s="91"/>
      <c r="L43" s="91"/>
      <c r="M43" s="91"/>
      <c r="N43" s="92"/>
      <c r="O43" s="89"/>
      <c r="P43" s="79"/>
      <c r="Q43" s="79"/>
      <c r="R43" s="81"/>
      <c r="S43" s="85"/>
      <c r="T43" s="87"/>
      <c r="U43" s="16"/>
      <c r="V43" s="4"/>
      <c r="W43" s="4"/>
      <c r="X43" s="4"/>
      <c r="Y43" s="4"/>
      <c r="Z43" s="4"/>
      <c r="AA43" s="4"/>
      <c r="AB43" s="4"/>
      <c r="AC43" s="5"/>
    </row>
    <row r="44" spans="1:34" ht="16.5" customHeight="1" x14ac:dyDescent="0.25"/>
    <row r="45" spans="1:34" x14ac:dyDescent="0.25">
      <c r="B45" s="52" t="s">
        <v>61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"/>
      <c r="N45" s="53" t="s">
        <v>62</v>
      </c>
      <c r="O45" s="53"/>
      <c r="P45" s="53"/>
      <c r="Q45" s="53"/>
      <c r="R45" s="53"/>
      <c r="S45" s="53"/>
      <c r="T45" s="53"/>
      <c r="U45" s="53"/>
      <c r="V45" s="53"/>
      <c r="W45" s="53"/>
    </row>
    <row r="46" spans="1:34" x14ac:dyDescent="0.25">
      <c r="B46" s="49" t="s">
        <v>48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11"/>
      <c r="N46" s="11"/>
      <c r="O46" s="6" t="s">
        <v>4</v>
      </c>
      <c r="P46" s="11"/>
      <c r="Q46" s="11"/>
      <c r="R46" s="6" t="s">
        <v>5</v>
      </c>
      <c r="S46" s="11"/>
      <c r="T46" s="11"/>
      <c r="U46" s="11"/>
      <c r="V46" s="6" t="s">
        <v>6</v>
      </c>
      <c r="W46" s="11"/>
    </row>
    <row r="47" spans="1:34" x14ac:dyDescent="0.25">
      <c r="B47" s="52" t="s">
        <v>51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33"/>
      <c r="N47" s="50" t="s">
        <v>45</v>
      </c>
      <c r="O47" s="50"/>
      <c r="P47" s="50"/>
      <c r="Q47" s="51" t="s">
        <v>52</v>
      </c>
      <c r="R47" s="51"/>
      <c r="S47" s="51"/>
      <c r="T47" s="51"/>
      <c r="U47" s="11"/>
      <c r="V47" s="51"/>
      <c r="W47" s="51"/>
    </row>
    <row r="48" spans="1:34" x14ac:dyDescent="0.25">
      <c r="B48" s="49" t="s">
        <v>49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11"/>
      <c r="N48" s="11"/>
      <c r="O48" s="6" t="s">
        <v>4</v>
      </c>
      <c r="P48" s="11"/>
      <c r="Q48" s="11"/>
      <c r="R48" s="6" t="s">
        <v>5</v>
      </c>
      <c r="S48" s="11"/>
      <c r="T48" s="11"/>
      <c r="U48" s="11"/>
      <c r="V48" s="6"/>
      <c r="W48" s="11"/>
    </row>
    <row r="49" spans="2:23" x14ac:dyDescent="0.25">
      <c r="B49" s="52" t="s">
        <v>47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"/>
      <c r="N49" s="50" t="s">
        <v>46</v>
      </c>
      <c r="O49" s="50"/>
      <c r="P49" s="50"/>
      <c r="Q49" s="51" t="s">
        <v>52</v>
      </c>
      <c r="R49" s="51"/>
      <c r="S49" s="51"/>
      <c r="T49" s="51"/>
      <c r="U49" s="11"/>
      <c r="V49" s="51"/>
      <c r="W49" s="51"/>
    </row>
    <row r="50" spans="2:23" x14ac:dyDescent="0.25">
      <c r="B50" s="49" t="s">
        <v>50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11"/>
      <c r="N50" s="11"/>
      <c r="O50" s="6" t="s">
        <v>4</v>
      </c>
      <c r="P50" s="11"/>
      <c r="Q50" s="11"/>
      <c r="R50" s="6" t="s">
        <v>5</v>
      </c>
      <c r="S50" s="11"/>
      <c r="T50" s="11"/>
      <c r="U50" s="11"/>
      <c r="V50" s="6"/>
      <c r="W50" s="11"/>
    </row>
  </sheetData>
  <mergeCells count="64">
    <mergeCell ref="AA42:AB42"/>
    <mergeCell ref="AB1:AC1"/>
    <mergeCell ref="K3:AC3"/>
    <mergeCell ref="K4:AB4"/>
    <mergeCell ref="K5:AB5"/>
    <mergeCell ref="M1:X1"/>
    <mergeCell ref="W9:W10"/>
    <mergeCell ref="B7:M8"/>
    <mergeCell ref="Q9:Q10"/>
    <mergeCell ref="R9:R10"/>
    <mergeCell ref="S9:S10"/>
    <mergeCell ref="N8:N10"/>
    <mergeCell ref="U9:U10"/>
    <mergeCell ref="AC7:AC10"/>
    <mergeCell ref="A2:G2"/>
    <mergeCell ref="F9:F10"/>
    <mergeCell ref="B45:L45"/>
    <mergeCell ref="I9:I10"/>
    <mergeCell ref="G9:G10"/>
    <mergeCell ref="T9:T10"/>
    <mergeCell ref="A42:H42"/>
    <mergeCell ref="P42:P43"/>
    <mergeCell ref="Q42:Q43"/>
    <mergeCell ref="R42:R43"/>
    <mergeCell ref="L42:M42"/>
    <mergeCell ref="S42:S43"/>
    <mergeCell ref="T42:T43"/>
    <mergeCell ref="O42:O43"/>
    <mergeCell ref="H43:N43"/>
    <mergeCell ref="I42:J42"/>
    <mergeCell ref="O9:O10"/>
    <mergeCell ref="P9:P10"/>
    <mergeCell ref="A5:I5"/>
    <mergeCell ref="K2:AB2"/>
    <mergeCell ref="H9:H10"/>
    <mergeCell ref="N7:W7"/>
    <mergeCell ref="L9:L10"/>
    <mergeCell ref="M9:M10"/>
    <mergeCell ref="V9:V10"/>
    <mergeCell ref="J9:J10"/>
    <mergeCell ref="AA7:AA10"/>
    <mergeCell ref="AB7:AB10"/>
    <mergeCell ref="B50:L50"/>
    <mergeCell ref="N45:W45"/>
    <mergeCell ref="A3:G3"/>
    <mergeCell ref="A7:A10"/>
    <mergeCell ref="Z7:Z10"/>
    <mergeCell ref="Y7:Y10"/>
    <mergeCell ref="X7:X10"/>
    <mergeCell ref="B9:B10"/>
    <mergeCell ref="C9:C10"/>
    <mergeCell ref="D9:D10"/>
    <mergeCell ref="E9:E10"/>
    <mergeCell ref="K9:K10"/>
    <mergeCell ref="V47:W47"/>
    <mergeCell ref="V49:W49"/>
    <mergeCell ref="Q49:T49"/>
    <mergeCell ref="B46:L46"/>
    <mergeCell ref="B48:L48"/>
    <mergeCell ref="N47:P47"/>
    <mergeCell ref="Q47:T47"/>
    <mergeCell ref="N49:P49"/>
    <mergeCell ref="B47:L47"/>
    <mergeCell ref="B49:L49"/>
  </mergeCells>
  <printOptions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Шевчук Марина Александровна</cp:lastModifiedBy>
  <cp:lastPrinted>2016-12-08T14:19:48Z</cp:lastPrinted>
  <dcterms:created xsi:type="dcterms:W3CDTF">2016-10-07T07:24:19Z</dcterms:created>
  <dcterms:modified xsi:type="dcterms:W3CDTF">2017-01-04T07:43:32Z</dcterms:modified>
</cp:coreProperties>
</file>