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2" i="1" l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S42" i="1" l="1"/>
  <c r="R42" i="1"/>
  <c r="P42" i="1"/>
  <c r="O42" i="1"/>
  <c r="AD11" i="1" l="1"/>
  <c r="T42" i="1" l="1"/>
  <c r="Q42" i="1"/>
  <c r="AE11" i="1"/>
  <c r="AE33" i="1" l="1"/>
  <c r="AE12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31" i="1"/>
  <c r="AE26" i="1"/>
  <c r="AE17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<sst xmlns="http://schemas.openxmlformats.org/spreadsheetml/2006/main" count="59" uniqueCount="57">
  <si>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</si>
  <si>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</si>
  <si>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</si>
  <si>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</si>
  <si>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</si>
  <si>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</si>
  <si>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</si>
  <si>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</si>
  <si>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</si>
  <si>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</si>
  <si>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</si>
  <si>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</si>
  <si>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</si>
  <si>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</si>
  <si>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</si>
  <si>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</si>
  <si>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</si>
  <si>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</si>
  <si>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</si>
  <si>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</si>
  <si>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</si>
  <si>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</si>
  <si>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</si>
  <si>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</si>
  <si>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</si>
  <si>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</si>
  <si>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</si>
  <si>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</si>
  <si>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</si>
  <si>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</si>
  <si>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</si>
  <si>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</si>
  <si>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</si>
  <si>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</si>
  <si>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</si>
  <si>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</si>
  <si>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</si>
  <si>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</si>
  <si>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</si>
  <si>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</si>
  <si>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</si>
  <si>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</si>
  <si>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</si>
  <si>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</si>
  <si>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</si>
  <si>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</si>
  <si>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</si>
  <si>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Ковалівка</t>
    </r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</si>
  <si>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</si>
  <si>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</si>
  <si>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15-38</t>
  </si>
  <si>
    <t>від.</t>
  </si>
  <si>
    <t>за період з 1 грудня по 31 грудня 2016р.</t>
  </si>
  <si>
    <t>30.12.2016р.</t>
  </si>
  <si>
    <t>Маршрут №98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</si>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</sst>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0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" fontId="7" fillId="0" borderId="3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Border="1" applyAlignment="1" applyProtection="1">
      <alignment horizontal="center" vertical="center" wrapText="1"/>
      <protection locked="0"/>
    </xf>
    <xf numFmtId="2" fontId="7" fillId="0" borderId="3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1" fontId="7" fillId="0" borderId="38" xfId="0" applyNumberFormat="1" applyFont="1" applyBorder="1" applyAlignment="1">
      <alignment horizontal="center" vertical="center"/>
    </xf>
    <xf numFmtId="2" fontId="7" fillId="0" borderId="3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 wrapText="1"/>
      <protection locked="0"/>
    </xf>
    <xf numFmtId="1" fontId="10" fillId="0" borderId="37" xfId="0" applyNumberFormat="1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" fontId="7" fillId="0" borderId="4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164" fontId="1" fillId="0" borderId="45" xfId="0" applyNumberFormat="1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 vertical="center" wrapText="1"/>
      <protection locked="0"/>
    </xf>
    <xf numFmtId="164" fontId="1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2" fontId="1" fillId="0" borderId="45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3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2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2" xfId="0" applyFont="1" applyBorder="1" applyAlignment="1" applyProtection="1">
      <alignment horizontal="right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2" fontId="14" fillId="0" borderId="33" xfId="0" applyNumberFormat="1" applyFont="1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165" fontId="11" fillId="0" borderId="35" xfId="0" applyNumberFormat="1" applyFont="1" applyBorder="1" applyAlignment="1" applyProtection="1">
      <alignment horizontal="center" vertical="center" wrapText="1"/>
      <protection locked="0"/>
    </xf>
    <xf numFmtId="2" fontId="15" fillId="0" borderId="25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18" xfId="0" applyNumberFormat="1" applyFont="1" applyBorder="1" applyAlignment="1" applyProtection="1">
      <alignment horizontal="center" vertical="center" wrapText="1"/>
      <protection locked="0"/>
    </xf>
    <xf numFmtId="2" fontId="14" fillId="0" borderId="25" xfId="0" applyNumberFormat="1" applyFont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 wrapText="1"/>
      <protection locked="0"/>
    </xf>
    <xf numFmtId="2" fontId="14" fillId="0" borderId="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2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165" fontId="11" fillId="0" borderId="29" xfId="0" applyNumberFormat="1" applyFont="1" applyBorder="1" applyAlignment="1" applyProtection="1">
      <alignment horizontal="center" vertical="center" wrapText="1"/>
      <protection locked="0"/>
    </xf>
    <xf numFmtId="2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165" fontId="11" fillId="0" borderId="12" xfId="0" applyNumberFormat="1" applyFont="1" applyBorder="1" applyAlignment="1" applyProtection="1">
      <alignment horizontal="center" vertical="center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165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Protection="1">
      <protection locked="0"/>
    </xf>
    <xf numFmtId="0" fontId="11" fillId="0" borderId="15" xfId="0" applyFont="1" applyBorder="1" applyAlignment="1" applyProtection="1">
      <alignment horizontal="right" vertical="center" wrapText="1"/>
      <protection locked="0"/>
    </xf>
    <xf numFmtId="0" fontId="11" fillId="0" borderId="20" xfId="0" applyFont="1" applyBorder="1" applyAlignment="1" applyProtection="1">
      <alignment horizontal="right" vertical="center" wrapText="1"/>
      <protection locked="0"/>
    </xf>
    <xf numFmtId="0" fontId="11" fillId="0" borderId="27" xfId="0" applyFont="1" applyBorder="1" applyAlignment="1" applyProtection="1">
      <alignment horizontal="right" vertical="center" wrapText="1"/>
      <protection locked="0"/>
    </xf>
    <xf numFmtId="0" fontId="11" fillId="0" borderId="15" xfId="0" applyFont="1" applyBorder="1" applyAlignment="1" applyProtection="1">
      <alignment horizontal="center" wrapText="1"/>
      <protection locked="0"/>
    </xf>
    <xf numFmtId="2" fontId="11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8" fillId="0" borderId="16" xfId="0" applyFont="1" applyBorder="1" applyProtection="1">
      <protection locked="0"/>
    </xf>
    <xf numFmtId="14" fontId="18" fillId="0" borderId="0" xfId="0" applyNumberFormat="1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A35" zoomScaleNormal="100" zoomScaleSheetLayoutView="90" workbookViewId="0">
      <selection activeCell="I39" sqref="I39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50</v>
      </c>
      <c r="AA1" s="108" t="s">
        <v>54</v>
      </c>
      <c r="AB1" s="108"/>
      <c r="AC1" s="108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47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46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91" t="s">
        <v>0</v>
      </c>
      <c r="B7" s="79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79" t="s">
        <v>21</v>
      </c>
      <c r="O7" s="80"/>
      <c r="P7" s="80"/>
      <c r="Q7" s="80"/>
      <c r="R7" s="80"/>
      <c r="S7" s="80"/>
      <c r="T7" s="80"/>
      <c r="U7" s="80"/>
      <c r="V7" s="80"/>
      <c r="W7" s="80"/>
      <c r="X7" s="89" t="s">
        <v>16</v>
      </c>
      <c r="Y7" s="104" t="s">
        <v>2</v>
      </c>
      <c r="Z7" s="98" t="s">
        <v>11</v>
      </c>
      <c r="AA7" s="98" t="s">
        <v>12</v>
      </c>
      <c r="AB7" s="101" t="s">
        <v>13</v>
      </c>
      <c r="AC7" s="94" t="s">
        <v>10</v>
      </c>
    </row>
    <row r="8" spans="1:34" ht="15" customHeight="1" thickBot="1" x14ac:dyDescent="0.3">
      <c r="A8" s="97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91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107"/>
      <c r="Y8" s="105"/>
      <c r="Z8" s="99"/>
      <c r="AA8" s="99"/>
      <c r="AB8" s="102"/>
      <c r="AC8" s="95"/>
    </row>
    <row r="9" spans="1:34" ht="15" customHeight="1" x14ac:dyDescent="0.25">
      <c r="A9" s="92"/>
      <c r="B9" s="89" t="s">
        <v>24</v>
      </c>
      <c r="C9" s="81" t="s">
        <v>25</v>
      </c>
      <c r="D9" s="81" t="s">
        <v>26</v>
      </c>
      <c r="E9" s="81" t="s">
        <v>31</v>
      </c>
      <c r="F9" s="81" t="s">
        <v>32</v>
      </c>
      <c r="G9" s="81" t="s">
        <v>29</v>
      </c>
      <c r="H9" s="81" t="s">
        <v>33</v>
      </c>
      <c r="I9" s="81" t="s">
        <v>30</v>
      </c>
      <c r="J9" s="81" t="s">
        <v>28</v>
      </c>
      <c r="K9" s="81" t="s">
        <v>27</v>
      </c>
      <c r="L9" s="81" t="s">
        <v>34</v>
      </c>
      <c r="M9" s="83" t="s">
        <v>35</v>
      </c>
      <c r="N9" s="92"/>
      <c r="O9" s="89" t="s">
        <v>22</v>
      </c>
      <c r="P9" s="81" t="s">
        <v>4</v>
      </c>
      <c r="Q9" s="83" t="s">
        <v>5</v>
      </c>
      <c r="R9" s="89" t="s">
        <v>23</v>
      </c>
      <c r="S9" s="81" t="s">
        <v>6</v>
      </c>
      <c r="T9" s="83" t="s">
        <v>7</v>
      </c>
      <c r="U9" s="89" t="s">
        <v>18</v>
      </c>
      <c r="V9" s="81" t="s">
        <v>8</v>
      </c>
      <c r="W9" s="83" t="s">
        <v>9</v>
      </c>
      <c r="X9" s="107"/>
      <c r="Y9" s="105"/>
      <c r="Z9" s="99"/>
      <c r="AA9" s="99"/>
      <c r="AB9" s="102"/>
      <c r="AC9" s="95"/>
    </row>
    <row r="10" spans="1:34" ht="99" customHeight="1" thickBot="1" x14ac:dyDescent="0.3">
      <c r="A10" s="93"/>
      <c r="B10" s="90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4"/>
      <c r="N10" s="93"/>
      <c r="O10" s="90"/>
      <c r="P10" s="82"/>
      <c r="Q10" s="84"/>
      <c r="R10" s="90"/>
      <c r="S10" s="82"/>
      <c r="T10" s="84"/>
      <c r="U10" s="90"/>
      <c r="V10" s="82"/>
      <c r="W10" s="84"/>
      <c r="X10" s="90"/>
      <c r="Y10" s="106"/>
      <c r="Z10" s="100"/>
      <c r="AA10" s="100"/>
      <c r="AB10" s="103"/>
      <c r="AC10" s="96"/>
    </row>
    <row r="11" spans="1:34" x14ac:dyDescent="0.25">
      <c r="A11" s="33">
        <v>1</v>
      </c>
      <c r="B11" s="42">
        <v>90.022400000000005</v>
      </c>
      <c r="C11" s="43">
        <v>3.6553</v>
      </c>
      <c r="D11" s="43">
        <v>1.0658000000000001</v>
      </c>
      <c r="E11" s="43">
        <v>0.1484</v>
      </c>
      <c r="F11" s="43">
        <v>0.2336</v>
      </c>
      <c r="G11" s="43">
        <v>4.5999999999999999E-3</v>
      </c>
      <c r="H11" s="43">
        <v>6.2700000000000006E-2</v>
      </c>
      <c r="I11" s="43">
        <v>4.9099999999999998E-2</v>
      </c>
      <c r="J11" s="43">
        <v>5.62E-2</v>
      </c>
      <c r="K11" s="43">
        <v>5.4000000000000003E-3</v>
      </c>
      <c r="L11" s="43">
        <v>4.2055999999999996</v>
      </c>
      <c r="M11" s="44">
        <v>0.4909</v>
      </c>
      <c r="N11" s="45">
        <v>0.7399</v>
      </c>
      <c r="O11" s="61">
        <v>8086.0281824695494</v>
      </c>
      <c r="P11" s="62">
        <v>33.856200000000001</v>
      </c>
      <c r="Q11" s="63">
        <v>9.4040499872122929</v>
      </c>
      <c r="R11" s="69">
        <v>8958.3950322426572</v>
      </c>
      <c r="S11" s="62">
        <v>37.508800000000001</v>
      </c>
      <c r="T11" s="63">
        <v>10.418612548376618</v>
      </c>
      <c r="U11" s="65">
        <v>11429.448292333414</v>
      </c>
      <c r="V11" s="50">
        <v>47.8551</v>
      </c>
      <c r="W11" s="109">
        <v>13.292447248747438</v>
      </c>
      <c r="X11" s="110">
        <v>-16</v>
      </c>
      <c r="Y11" s="111">
        <v>-17.600000000000001</v>
      </c>
      <c r="Z11" s="111"/>
      <c r="AA11" s="111"/>
      <c r="AB11" s="112"/>
      <c r="AC11" s="113">
        <v>75.353499999999997</v>
      </c>
      <c r="AD11" s="15">
        <f>B11+C11+D11+E11+F11+G11+H11+I11+J11+K11+L11+M11</f>
        <v>99.999999999999986</v>
      </c>
      <c r="AE11" s="16" t="str">
        <f t="shared" ref="AE11" si="0">IF(AD11=100,"ОК"," ")</f>
        <v>ОК</v>
      </c>
      <c r="AF11" s="6"/>
      <c r="AG11" s="6"/>
      <c r="AH11" s="6"/>
    </row>
    <row r="12" spans="1:34" x14ac:dyDescent="0.25">
      <c r="A12" s="21">
        <v>2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9"/>
      <c r="O12" s="37">
        <v>8086.0281824695494</v>
      </c>
      <c r="P12" s="35">
        <v>33.856200000000001</v>
      </c>
      <c r="Q12" s="38">
        <v>9.4040499872122929</v>
      </c>
      <c r="R12" s="34">
        <v>8958.3950322426572</v>
      </c>
      <c r="S12" s="35">
        <v>37.508800000000001</v>
      </c>
      <c r="T12" s="38">
        <v>10.418612548376618</v>
      </c>
      <c r="U12" s="60"/>
      <c r="V12" s="59"/>
      <c r="W12" s="114"/>
      <c r="X12" s="115"/>
      <c r="Y12" s="116"/>
      <c r="Z12" s="116"/>
      <c r="AA12" s="116"/>
      <c r="AB12" s="117"/>
      <c r="AC12" s="118">
        <v>70.593800000000002</v>
      </c>
      <c r="AD12" s="15">
        <f t="shared" ref="AD12:AD41" si="1">B12+C12+D12+E12+F12+G12+H12+I12+J12+K12+L12+M12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21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37">
        <v>8086.0281824695494</v>
      </c>
      <c r="P13" s="35">
        <v>33.856200000000001</v>
      </c>
      <c r="Q13" s="38">
        <v>9.4040499872122929</v>
      </c>
      <c r="R13" s="34">
        <v>8958.3950322426572</v>
      </c>
      <c r="S13" s="35">
        <v>37.508800000000001</v>
      </c>
      <c r="T13" s="38">
        <v>10.418612548376618</v>
      </c>
      <c r="U13" s="60"/>
      <c r="V13" s="59"/>
      <c r="W13" s="114"/>
      <c r="X13" s="115"/>
      <c r="Y13" s="116"/>
      <c r="Z13" s="116"/>
      <c r="AA13" s="116"/>
      <c r="AB13" s="117"/>
      <c r="AC13" s="118">
        <v>73.349199999999996</v>
      </c>
      <c r="AD13" s="15">
        <f t="shared" si="1"/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21">
        <v>4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49"/>
      <c r="O14" s="37">
        <v>8086.0281824695494</v>
      </c>
      <c r="P14" s="35">
        <v>33.856200000000001</v>
      </c>
      <c r="Q14" s="38">
        <v>9.4040499872122929</v>
      </c>
      <c r="R14" s="34">
        <v>8958.3950322426572</v>
      </c>
      <c r="S14" s="35">
        <v>37.508800000000001</v>
      </c>
      <c r="T14" s="38">
        <v>10.418612548376618</v>
      </c>
      <c r="U14" s="60"/>
      <c r="V14" s="59"/>
      <c r="W14" s="114"/>
      <c r="X14" s="115"/>
      <c r="Y14" s="116"/>
      <c r="Z14" s="116"/>
      <c r="AA14" s="116"/>
      <c r="AB14" s="117"/>
      <c r="AC14" s="118">
        <v>73.038200000000003</v>
      </c>
      <c r="AD14" s="15">
        <f t="shared" si="1"/>
        <v>0</v>
      </c>
      <c r="AE14" s="16" t="str">
        <f t="shared" ref="AE14:AE41" si="2">IF(AD14=100,"ОК"," ")</f>
        <v xml:space="preserve"> </v>
      </c>
      <c r="AF14" s="6"/>
      <c r="AG14" s="6"/>
      <c r="AH14" s="6"/>
    </row>
    <row r="15" spans="1:34" x14ac:dyDescent="0.25">
      <c r="A15" s="21">
        <v>5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9"/>
      <c r="O15" s="37">
        <v>8086.0281824695494</v>
      </c>
      <c r="P15" s="35">
        <v>33.856200000000001</v>
      </c>
      <c r="Q15" s="38">
        <v>9.4040499872122929</v>
      </c>
      <c r="R15" s="34">
        <v>8958.3950322426572</v>
      </c>
      <c r="S15" s="35">
        <v>37.508800000000001</v>
      </c>
      <c r="T15" s="38">
        <v>10.418612548376618</v>
      </c>
      <c r="U15" s="60"/>
      <c r="V15" s="59"/>
      <c r="W15" s="114"/>
      <c r="X15" s="115"/>
      <c r="Y15" s="116"/>
      <c r="Z15" s="116" t="s">
        <v>55</v>
      </c>
      <c r="AA15" s="116" t="s">
        <v>56</v>
      </c>
      <c r="AB15" s="117" t="s">
        <v>51</v>
      </c>
      <c r="AC15" s="118">
        <v>76.049300000000002</v>
      </c>
      <c r="AD15" s="15">
        <f t="shared" si="1"/>
        <v>0</v>
      </c>
      <c r="AE15" s="16" t="str">
        <f t="shared" si="2"/>
        <v xml:space="preserve"> </v>
      </c>
      <c r="AF15" s="6"/>
      <c r="AG15" s="6"/>
      <c r="AH15" s="6"/>
    </row>
    <row r="16" spans="1:34" x14ac:dyDescent="0.25">
      <c r="A16" s="21">
        <v>6</v>
      </c>
      <c r="B16" s="51">
        <v>89.628100000000003</v>
      </c>
      <c r="C16" s="52">
        <v>3.726</v>
      </c>
      <c r="D16" s="52">
        <v>1.0871999999999999</v>
      </c>
      <c r="E16" s="52">
        <v>0.15129999999999999</v>
      </c>
      <c r="F16" s="52">
        <v>0.2404</v>
      </c>
      <c r="G16" s="52">
        <v>4.5999999999999999E-3</v>
      </c>
      <c r="H16" s="52">
        <v>6.3799999999999996E-2</v>
      </c>
      <c r="I16" s="52">
        <v>5.0299999999999997E-2</v>
      </c>
      <c r="J16" s="52">
        <v>5.8799999999999998E-2</v>
      </c>
      <c r="K16" s="52">
        <v>4.7000000000000002E-3</v>
      </c>
      <c r="L16" s="52">
        <v>4.4568000000000003</v>
      </c>
      <c r="M16" s="53">
        <v>0.52800000000000002</v>
      </c>
      <c r="N16" s="54">
        <v>0.74260000000000004</v>
      </c>
      <c r="O16" s="37">
        <v>8073.2983042751384</v>
      </c>
      <c r="P16" s="35">
        <v>33.802900000000001</v>
      </c>
      <c r="Q16" s="38">
        <v>9.3892451401143191</v>
      </c>
      <c r="R16" s="34">
        <v>8943.8738953904958</v>
      </c>
      <c r="S16" s="35">
        <v>37.448</v>
      </c>
      <c r="T16" s="38">
        <v>10.401724467634464</v>
      </c>
      <c r="U16" s="60">
        <v>11390.566037735851</v>
      </c>
      <c r="V16" s="59">
        <v>47.692300000000003</v>
      </c>
      <c r="W16" s="114">
        <v>13.247227190444434</v>
      </c>
      <c r="X16" s="115">
        <v>-13.1</v>
      </c>
      <c r="Y16" s="116">
        <v>-15.7</v>
      </c>
      <c r="Z16" s="116"/>
      <c r="AA16" s="116"/>
      <c r="AB16" s="117"/>
      <c r="AC16" s="118">
        <v>74.619199999999992</v>
      </c>
      <c r="AD16" s="15">
        <f t="shared" si="1"/>
        <v>100</v>
      </c>
      <c r="AE16" s="16" t="str">
        <f t="shared" si="2"/>
        <v>ОК</v>
      </c>
      <c r="AF16" s="6"/>
      <c r="AG16" s="6"/>
      <c r="AH16" s="6"/>
    </row>
    <row r="17" spans="1:34" x14ac:dyDescent="0.25">
      <c r="A17" s="21">
        <v>7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  <c r="N17" s="58"/>
      <c r="O17" s="37">
        <v>8073.2983042751384</v>
      </c>
      <c r="P17" s="35">
        <v>33.802900000000001</v>
      </c>
      <c r="Q17" s="38">
        <v>9.3892451401143191</v>
      </c>
      <c r="R17" s="34">
        <v>8943.8738953904958</v>
      </c>
      <c r="S17" s="35">
        <v>37.448</v>
      </c>
      <c r="T17" s="38">
        <v>10.401724467634464</v>
      </c>
      <c r="U17" s="34"/>
      <c r="V17" s="35"/>
      <c r="W17" s="119"/>
      <c r="X17" s="115"/>
      <c r="Y17" s="116"/>
      <c r="Z17" s="116"/>
      <c r="AA17" s="116"/>
      <c r="AB17" s="117"/>
      <c r="AC17" s="118">
        <v>85.038600000000002</v>
      </c>
      <c r="AD17" s="15">
        <f t="shared" si="1"/>
        <v>0</v>
      </c>
      <c r="AE17" s="16" t="str">
        <f t="shared" si="2"/>
        <v xml:space="preserve"> </v>
      </c>
      <c r="AF17" s="6"/>
      <c r="AG17" s="6"/>
      <c r="AH17" s="6"/>
    </row>
    <row r="18" spans="1:34" x14ac:dyDescent="0.25">
      <c r="A18" s="21">
        <v>8</v>
      </c>
      <c r="B18" s="23"/>
      <c r="C18" s="7"/>
      <c r="D18" s="7"/>
      <c r="E18" s="7"/>
      <c r="F18" s="7"/>
      <c r="G18" s="7"/>
      <c r="H18" s="7"/>
      <c r="I18" s="7"/>
      <c r="J18" s="7"/>
      <c r="K18" s="7"/>
      <c r="L18" s="7"/>
      <c r="M18" s="27"/>
      <c r="N18" s="30"/>
      <c r="O18" s="37">
        <v>8073.2983042751384</v>
      </c>
      <c r="P18" s="35">
        <v>33.802900000000001</v>
      </c>
      <c r="Q18" s="38">
        <v>9.3892451401143191</v>
      </c>
      <c r="R18" s="34">
        <v>8943.8738953904958</v>
      </c>
      <c r="S18" s="35">
        <v>37.448</v>
      </c>
      <c r="T18" s="38">
        <v>10.401724467634464</v>
      </c>
      <c r="U18" s="66"/>
      <c r="V18" s="8"/>
      <c r="W18" s="120"/>
      <c r="X18" s="115"/>
      <c r="Y18" s="116"/>
      <c r="Z18" s="116"/>
      <c r="AA18" s="116"/>
      <c r="AB18" s="117"/>
      <c r="AC18" s="118">
        <v>79.805300000000003</v>
      </c>
      <c r="AD18" s="15">
        <f t="shared" si="1"/>
        <v>0</v>
      </c>
      <c r="AE18" s="16" t="str">
        <f t="shared" si="2"/>
        <v xml:space="preserve"> </v>
      </c>
      <c r="AF18" s="6"/>
      <c r="AG18" s="6"/>
      <c r="AH18" s="6"/>
    </row>
    <row r="19" spans="1:34" x14ac:dyDescent="0.25">
      <c r="A19" s="21">
        <v>9</v>
      </c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30"/>
      <c r="O19" s="37">
        <v>8073.2983042751384</v>
      </c>
      <c r="P19" s="35">
        <v>33.802900000000001</v>
      </c>
      <c r="Q19" s="38">
        <v>9.3892451401143191</v>
      </c>
      <c r="R19" s="34">
        <v>8943.8738953904958</v>
      </c>
      <c r="S19" s="35">
        <v>37.448</v>
      </c>
      <c r="T19" s="38">
        <v>10.401724467634464</v>
      </c>
      <c r="U19" s="66"/>
      <c r="V19" s="8"/>
      <c r="W19" s="120"/>
      <c r="X19" s="115"/>
      <c r="Y19" s="116"/>
      <c r="Z19" s="116"/>
      <c r="AA19" s="116"/>
      <c r="AB19" s="117"/>
      <c r="AC19" s="118">
        <v>68.487399999999994</v>
      </c>
      <c r="AD19" s="15">
        <f t="shared" si="1"/>
        <v>0</v>
      </c>
      <c r="AE19" s="16" t="str">
        <f t="shared" si="2"/>
        <v xml:space="preserve"> </v>
      </c>
      <c r="AF19" s="6"/>
      <c r="AG19" s="6"/>
      <c r="AH19" s="6"/>
    </row>
    <row r="20" spans="1:34" x14ac:dyDescent="0.25">
      <c r="A20" s="21">
        <v>10</v>
      </c>
      <c r="B20" s="23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30"/>
      <c r="O20" s="37">
        <v>8073.2983042751384</v>
      </c>
      <c r="P20" s="35">
        <v>33.802900000000001</v>
      </c>
      <c r="Q20" s="38">
        <v>9.3892451401143191</v>
      </c>
      <c r="R20" s="34">
        <v>8943.8738953904958</v>
      </c>
      <c r="S20" s="35">
        <v>37.448</v>
      </c>
      <c r="T20" s="38">
        <v>10.401724467634464</v>
      </c>
      <c r="U20" s="66"/>
      <c r="V20" s="8"/>
      <c r="W20" s="120"/>
      <c r="X20" s="115"/>
      <c r="Y20" s="116"/>
      <c r="Z20" s="116"/>
      <c r="AA20" s="116"/>
      <c r="AB20" s="117"/>
      <c r="AC20" s="118">
        <v>65.455100000000002</v>
      </c>
      <c r="AD20" s="15">
        <f t="shared" si="1"/>
        <v>0</v>
      </c>
      <c r="AE20" s="16" t="str">
        <f t="shared" si="2"/>
        <v xml:space="preserve"> </v>
      </c>
      <c r="AF20" s="6"/>
      <c r="AG20" s="6"/>
      <c r="AH20" s="6"/>
    </row>
    <row r="21" spans="1:34" x14ac:dyDescent="0.25">
      <c r="A21" s="21">
        <v>11</v>
      </c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27"/>
      <c r="N21" s="30"/>
      <c r="O21" s="37">
        <v>8073.2983042751384</v>
      </c>
      <c r="P21" s="35">
        <v>33.802900000000001</v>
      </c>
      <c r="Q21" s="38">
        <v>9.3892451401143191</v>
      </c>
      <c r="R21" s="34">
        <v>8943.8738953904958</v>
      </c>
      <c r="S21" s="35">
        <v>37.448</v>
      </c>
      <c r="T21" s="38">
        <v>10.401724467634464</v>
      </c>
      <c r="U21" s="66"/>
      <c r="V21" s="8"/>
      <c r="W21" s="120"/>
      <c r="X21" s="115"/>
      <c r="Y21" s="116"/>
      <c r="Z21" s="116"/>
      <c r="AA21" s="116"/>
      <c r="AB21" s="117"/>
      <c r="AC21" s="118">
        <v>66.448999999999998</v>
      </c>
      <c r="AD21" s="15">
        <f t="shared" si="1"/>
        <v>0</v>
      </c>
      <c r="AE21" s="16" t="str">
        <f t="shared" si="2"/>
        <v xml:space="preserve"> </v>
      </c>
      <c r="AF21" s="6"/>
      <c r="AG21" s="6"/>
      <c r="AH21" s="6"/>
    </row>
    <row r="22" spans="1:34" x14ac:dyDescent="0.25">
      <c r="A22" s="21">
        <v>12</v>
      </c>
      <c r="B22" s="39">
        <v>90.339100000000002</v>
      </c>
      <c r="C22" s="40">
        <v>3.6240999999999999</v>
      </c>
      <c r="D22" s="40">
        <v>1.0055000000000001</v>
      </c>
      <c r="E22" s="40">
        <v>0.13930000000000001</v>
      </c>
      <c r="F22" s="40">
        <v>0.2215</v>
      </c>
      <c r="G22" s="40">
        <v>4.4000000000000003E-3</v>
      </c>
      <c r="H22" s="40">
        <v>6.1400000000000003E-2</v>
      </c>
      <c r="I22" s="40">
        <v>4.9700000000000001E-2</v>
      </c>
      <c r="J22" s="40">
        <v>6.0499999999999998E-2</v>
      </c>
      <c r="K22" s="40">
        <v>4.0000000000000002E-4</v>
      </c>
      <c r="L22" s="40">
        <v>3.9811999999999999</v>
      </c>
      <c r="M22" s="41">
        <v>0.51300000000000001</v>
      </c>
      <c r="N22" s="64">
        <v>0.7379</v>
      </c>
      <c r="O22" s="37">
        <v>8090.37497014569</v>
      </c>
      <c r="P22" s="35">
        <v>33.874400000000001</v>
      </c>
      <c r="Q22" s="38">
        <v>9.4091053008555026</v>
      </c>
      <c r="R22" s="34">
        <v>8963.6971578695975</v>
      </c>
      <c r="S22" s="35">
        <v>37.530999999999999</v>
      </c>
      <c r="T22" s="38">
        <v>10.424778919963391</v>
      </c>
      <c r="U22" s="34">
        <v>11452.089801767375</v>
      </c>
      <c r="V22" s="35">
        <v>47.9499</v>
      </c>
      <c r="W22" s="121">
        <v>13.318779322009872</v>
      </c>
      <c r="X22" s="115">
        <v>-16.5</v>
      </c>
      <c r="Y22" s="116">
        <v>-14.2</v>
      </c>
      <c r="Z22" s="116"/>
      <c r="AA22" s="116"/>
      <c r="AB22" s="117"/>
      <c r="AC22" s="118">
        <v>73.340399999999988</v>
      </c>
      <c r="AD22" s="15">
        <f t="shared" si="1"/>
        <v>100.00010000000003</v>
      </c>
      <c r="AE22" s="16" t="str">
        <f t="shared" si="2"/>
        <v xml:space="preserve"> </v>
      </c>
      <c r="AF22" s="6"/>
      <c r="AG22" s="6"/>
      <c r="AH22" s="6"/>
    </row>
    <row r="23" spans="1:34" x14ac:dyDescent="0.25">
      <c r="A23" s="21">
        <v>13</v>
      </c>
      <c r="B23" s="23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30"/>
      <c r="O23" s="37">
        <v>8090.37497014569</v>
      </c>
      <c r="P23" s="35">
        <v>33.874400000000001</v>
      </c>
      <c r="Q23" s="38">
        <v>9.4091053008555026</v>
      </c>
      <c r="R23" s="34">
        <v>8963.6971578695975</v>
      </c>
      <c r="S23" s="35">
        <v>37.530999999999999</v>
      </c>
      <c r="T23" s="38">
        <v>10.424778919963391</v>
      </c>
      <c r="U23" s="66"/>
      <c r="V23" s="8"/>
      <c r="W23" s="120"/>
      <c r="X23" s="115"/>
      <c r="Y23" s="116"/>
      <c r="Z23" s="116"/>
      <c r="AA23" s="116"/>
      <c r="AB23" s="117"/>
      <c r="AC23" s="118">
        <v>78.478800000000007</v>
      </c>
      <c r="AD23" s="15">
        <f t="shared" si="1"/>
        <v>0</v>
      </c>
      <c r="AE23" s="16" t="str">
        <f t="shared" si="2"/>
        <v xml:space="preserve"> </v>
      </c>
      <c r="AF23" s="6"/>
      <c r="AG23" s="6"/>
      <c r="AH23" s="6"/>
    </row>
    <row r="24" spans="1:34" x14ac:dyDescent="0.25">
      <c r="A24" s="21">
        <v>14</v>
      </c>
      <c r="B24" s="23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30"/>
      <c r="O24" s="37">
        <v>8090.37497014569</v>
      </c>
      <c r="P24" s="35">
        <v>33.874400000000001</v>
      </c>
      <c r="Q24" s="38">
        <v>9.4091053008555026</v>
      </c>
      <c r="R24" s="34">
        <v>8963.6971578695975</v>
      </c>
      <c r="S24" s="35">
        <v>37.530999999999999</v>
      </c>
      <c r="T24" s="38">
        <v>10.424778919963391</v>
      </c>
      <c r="U24" s="66"/>
      <c r="V24" s="8"/>
      <c r="W24" s="120"/>
      <c r="X24" s="115"/>
      <c r="Y24" s="116"/>
      <c r="Z24" s="116"/>
      <c r="AA24" s="116"/>
      <c r="AB24" s="117"/>
      <c r="AC24" s="118">
        <v>77.688299999999998</v>
      </c>
      <c r="AD24" s="15">
        <f t="shared" si="1"/>
        <v>0</v>
      </c>
      <c r="AE24" s="16" t="str">
        <f t="shared" si="2"/>
        <v xml:space="preserve"> </v>
      </c>
      <c r="AF24" s="6"/>
      <c r="AG24" s="6"/>
      <c r="AH24" s="6"/>
    </row>
    <row r="25" spans="1:34" x14ac:dyDescent="0.25">
      <c r="A25" s="21">
        <v>15</v>
      </c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27"/>
      <c r="N25" s="30"/>
      <c r="O25" s="37">
        <v>8090.37497014569</v>
      </c>
      <c r="P25" s="35">
        <v>33.874400000000001</v>
      </c>
      <c r="Q25" s="38">
        <v>9.4091053008555026</v>
      </c>
      <c r="R25" s="34">
        <v>8963.6971578695975</v>
      </c>
      <c r="S25" s="35">
        <v>37.530999999999999</v>
      </c>
      <c r="T25" s="38">
        <v>10.424778919963391</v>
      </c>
      <c r="U25" s="66"/>
      <c r="V25" s="8"/>
      <c r="W25" s="120"/>
      <c r="X25" s="115"/>
      <c r="Y25" s="116"/>
      <c r="Z25" s="116"/>
      <c r="AA25" s="116"/>
      <c r="AB25" s="117"/>
      <c r="AC25" s="118">
        <v>78.212199999999996</v>
      </c>
      <c r="AD25" s="15">
        <f t="shared" si="1"/>
        <v>0</v>
      </c>
      <c r="AE25" s="16" t="str">
        <f t="shared" si="2"/>
        <v xml:space="preserve"> </v>
      </c>
      <c r="AF25" s="6"/>
      <c r="AG25" s="6"/>
      <c r="AH25" s="6"/>
    </row>
    <row r="26" spans="1:34" x14ac:dyDescent="0.25">
      <c r="A26" s="21">
        <v>16</v>
      </c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30"/>
      <c r="O26" s="37">
        <v>8090.37497014569</v>
      </c>
      <c r="P26" s="35">
        <v>33.874400000000001</v>
      </c>
      <c r="Q26" s="38">
        <v>9.4091053008555026</v>
      </c>
      <c r="R26" s="34">
        <v>8963.6971578695975</v>
      </c>
      <c r="S26" s="35">
        <v>37.530999999999999</v>
      </c>
      <c r="T26" s="38">
        <v>10.424778919963391</v>
      </c>
      <c r="U26" s="66"/>
      <c r="V26" s="8"/>
      <c r="W26" s="120"/>
      <c r="X26" s="115"/>
      <c r="Y26" s="116"/>
      <c r="Z26" s="116"/>
      <c r="AA26" s="116"/>
      <c r="AB26" s="117"/>
      <c r="AC26" s="118">
        <v>83.515299999999996</v>
      </c>
      <c r="AD26" s="15">
        <f t="shared" si="1"/>
        <v>0</v>
      </c>
      <c r="AE26" s="16" t="str">
        <f t="shared" si="2"/>
        <v xml:space="preserve"> </v>
      </c>
      <c r="AF26" s="6"/>
      <c r="AG26" s="6"/>
      <c r="AH26" s="6"/>
    </row>
    <row r="27" spans="1:34" x14ac:dyDescent="0.25">
      <c r="A27" s="21">
        <v>17</v>
      </c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27"/>
      <c r="N27" s="30"/>
      <c r="O27" s="37">
        <v>8090.37497014569</v>
      </c>
      <c r="P27" s="35">
        <v>33.874400000000001</v>
      </c>
      <c r="Q27" s="38">
        <v>9.4091053008555026</v>
      </c>
      <c r="R27" s="34">
        <v>8963.6971578695975</v>
      </c>
      <c r="S27" s="35">
        <v>37.530999999999999</v>
      </c>
      <c r="T27" s="38">
        <v>10.424778919963391</v>
      </c>
      <c r="U27" s="66"/>
      <c r="V27" s="8"/>
      <c r="W27" s="120"/>
      <c r="X27" s="115"/>
      <c r="Y27" s="116"/>
      <c r="Z27" s="116"/>
      <c r="AA27" s="116"/>
      <c r="AB27" s="117"/>
      <c r="AC27" s="118">
        <v>80.292299999999997</v>
      </c>
      <c r="AD27" s="15">
        <f t="shared" si="1"/>
        <v>0</v>
      </c>
      <c r="AE27" s="16" t="str">
        <f t="shared" si="2"/>
        <v xml:space="preserve"> </v>
      </c>
      <c r="AF27" s="6"/>
      <c r="AG27" s="6"/>
      <c r="AH27" s="6"/>
    </row>
    <row r="28" spans="1:34" x14ac:dyDescent="0.25">
      <c r="A28" s="21">
        <v>18</v>
      </c>
      <c r="B28" s="23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30"/>
      <c r="O28" s="37">
        <v>8090.37497014569</v>
      </c>
      <c r="P28" s="35">
        <v>33.874400000000001</v>
      </c>
      <c r="Q28" s="38">
        <v>9.4091053008555026</v>
      </c>
      <c r="R28" s="34">
        <v>8963.6971578695975</v>
      </c>
      <c r="S28" s="35">
        <v>37.530999999999999</v>
      </c>
      <c r="T28" s="38">
        <v>10.424778919963391</v>
      </c>
      <c r="U28" s="66"/>
      <c r="V28" s="8"/>
      <c r="W28" s="120"/>
      <c r="X28" s="115"/>
      <c r="Y28" s="116"/>
      <c r="Z28" s="116"/>
      <c r="AA28" s="116"/>
      <c r="AB28" s="117"/>
      <c r="AC28" s="118">
        <v>74.393000000000001</v>
      </c>
      <c r="AD28" s="15">
        <f t="shared" si="1"/>
        <v>0</v>
      </c>
      <c r="AE28" s="16" t="str">
        <f t="shared" si="2"/>
        <v xml:space="preserve"> </v>
      </c>
      <c r="AF28" s="6"/>
      <c r="AG28" s="6"/>
      <c r="AH28" s="6"/>
    </row>
    <row r="29" spans="1:34" x14ac:dyDescent="0.25">
      <c r="A29" s="21">
        <v>19</v>
      </c>
      <c r="B29" s="39">
        <v>89.445800000000006</v>
      </c>
      <c r="C29" s="40">
        <v>3.7964000000000002</v>
      </c>
      <c r="D29" s="40">
        <v>1.1509</v>
      </c>
      <c r="E29" s="40">
        <v>0.1578</v>
      </c>
      <c r="F29" s="40">
        <v>0.25440000000000002</v>
      </c>
      <c r="G29" s="40">
        <v>4.7000000000000002E-3</v>
      </c>
      <c r="H29" s="40">
        <v>7.0000000000000007E-2</v>
      </c>
      <c r="I29" s="40">
        <v>5.8200000000000002E-2</v>
      </c>
      <c r="J29" s="40">
        <v>8.7999999999999995E-2</v>
      </c>
      <c r="K29" s="40">
        <v>6.7000000000000002E-3</v>
      </c>
      <c r="L29" s="40">
        <v>4.4309000000000003</v>
      </c>
      <c r="M29" s="41">
        <v>0.5363</v>
      </c>
      <c r="N29" s="64">
        <v>0.74529999999999996</v>
      </c>
      <c r="O29" s="37">
        <v>8103.1526152376409</v>
      </c>
      <c r="P29" s="35">
        <v>33.927900000000001</v>
      </c>
      <c r="Q29" s="38">
        <v>9.4239657008506548</v>
      </c>
      <c r="R29" s="34">
        <v>8975.9016001910677</v>
      </c>
      <c r="S29" s="35">
        <v>37.582099999999997</v>
      </c>
      <c r="T29" s="38">
        <v>10.438972685192404</v>
      </c>
      <c r="U29" s="34">
        <v>11410.699785048962</v>
      </c>
      <c r="V29" s="35">
        <v>47.776600000000002</v>
      </c>
      <c r="W29" s="121">
        <v>13.270642736605019</v>
      </c>
      <c r="X29" s="115">
        <v>-15.7</v>
      </c>
      <c r="Y29" s="116">
        <v>-15</v>
      </c>
      <c r="Z29" s="116"/>
      <c r="AA29" s="116"/>
      <c r="AB29" s="117"/>
      <c r="AC29" s="118">
        <v>72.791399999999996</v>
      </c>
      <c r="AD29" s="15">
        <f t="shared" si="1"/>
        <v>100.00009999999997</v>
      </c>
      <c r="AE29" s="16" t="str">
        <f t="shared" si="2"/>
        <v xml:space="preserve"> </v>
      </c>
      <c r="AF29" s="6"/>
      <c r="AG29" s="6"/>
      <c r="AH29" s="6"/>
    </row>
    <row r="30" spans="1:34" x14ac:dyDescent="0.25">
      <c r="A30" s="21">
        <v>20</v>
      </c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30"/>
      <c r="O30" s="37">
        <v>8103.1526152376409</v>
      </c>
      <c r="P30" s="35">
        <v>33.927900000000001</v>
      </c>
      <c r="Q30" s="38">
        <v>9.4239657008506548</v>
      </c>
      <c r="R30" s="34">
        <v>8975.9016001910677</v>
      </c>
      <c r="S30" s="35">
        <v>37.582099999999997</v>
      </c>
      <c r="T30" s="38">
        <v>10.438972685192404</v>
      </c>
      <c r="U30" s="66"/>
      <c r="V30" s="8"/>
      <c r="W30" s="120"/>
      <c r="X30" s="115"/>
      <c r="Y30" s="116"/>
      <c r="Z30" s="116"/>
      <c r="AA30" s="116"/>
      <c r="AB30" s="117"/>
      <c r="AC30" s="118">
        <v>76.688500000000005</v>
      </c>
      <c r="AD30" s="15">
        <f t="shared" si="1"/>
        <v>0</v>
      </c>
      <c r="AE30" s="16" t="str">
        <f t="shared" ref="AE30" si="3">IF(AD30=100,"ОК"," ")</f>
        <v xml:space="preserve"> </v>
      </c>
      <c r="AF30" s="6"/>
      <c r="AG30" s="6"/>
      <c r="AH30" s="6"/>
    </row>
    <row r="31" spans="1:34" x14ac:dyDescent="0.25">
      <c r="A31" s="21">
        <v>21</v>
      </c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6"/>
      <c r="N31" s="29"/>
      <c r="O31" s="37">
        <v>8103.1526152376409</v>
      </c>
      <c r="P31" s="35">
        <v>33.927900000000001</v>
      </c>
      <c r="Q31" s="38">
        <v>9.4239657008506548</v>
      </c>
      <c r="R31" s="34">
        <v>8975.9016001910677</v>
      </c>
      <c r="S31" s="35">
        <v>37.582099999999997</v>
      </c>
      <c r="T31" s="38">
        <v>10.438972685192404</v>
      </c>
      <c r="U31" s="67"/>
      <c r="V31" s="19"/>
      <c r="W31" s="122"/>
      <c r="X31" s="115"/>
      <c r="Y31" s="116"/>
      <c r="Z31" s="116"/>
      <c r="AA31" s="116"/>
      <c r="AB31" s="117"/>
      <c r="AC31" s="118">
        <v>78.356399999999994</v>
      </c>
      <c r="AD31" s="15">
        <f t="shared" si="1"/>
        <v>0</v>
      </c>
      <c r="AE31" s="16" t="str">
        <f t="shared" si="2"/>
        <v xml:space="preserve"> </v>
      </c>
      <c r="AF31" s="6"/>
      <c r="AG31" s="6"/>
      <c r="AH31" s="6"/>
    </row>
    <row r="32" spans="1:34" x14ac:dyDescent="0.25">
      <c r="A32" s="21">
        <v>22</v>
      </c>
      <c r="B32" s="23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30"/>
      <c r="O32" s="37">
        <v>8103.1526152376409</v>
      </c>
      <c r="P32" s="35">
        <v>33.927900000000001</v>
      </c>
      <c r="Q32" s="38">
        <v>9.4239657008506548</v>
      </c>
      <c r="R32" s="34">
        <v>8975.9016001910677</v>
      </c>
      <c r="S32" s="35">
        <v>37.582099999999997</v>
      </c>
      <c r="T32" s="38">
        <v>10.438972685192404</v>
      </c>
      <c r="U32" s="66"/>
      <c r="V32" s="8"/>
      <c r="W32" s="120"/>
      <c r="X32" s="115"/>
      <c r="Y32" s="116"/>
      <c r="Z32" s="116"/>
      <c r="AA32" s="116"/>
      <c r="AB32" s="117"/>
      <c r="AC32" s="118">
        <v>71.3476</v>
      </c>
      <c r="AD32" s="15">
        <f t="shared" si="1"/>
        <v>0</v>
      </c>
      <c r="AE32" s="16" t="str">
        <f t="shared" si="2"/>
        <v xml:space="preserve"> </v>
      </c>
      <c r="AF32" s="6"/>
      <c r="AG32" s="6"/>
      <c r="AH32" s="6"/>
    </row>
    <row r="33" spans="1:34" x14ac:dyDescent="0.25">
      <c r="A33" s="21">
        <v>23</v>
      </c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30"/>
      <c r="O33" s="37">
        <v>8103.1526152376409</v>
      </c>
      <c r="P33" s="35">
        <v>33.927900000000001</v>
      </c>
      <c r="Q33" s="38">
        <v>9.4239657008506548</v>
      </c>
      <c r="R33" s="34">
        <v>8975.9016001910677</v>
      </c>
      <c r="S33" s="35">
        <v>37.582099999999997</v>
      </c>
      <c r="T33" s="38">
        <v>10.438972685192404</v>
      </c>
      <c r="U33" s="66"/>
      <c r="V33" s="8"/>
      <c r="W33" s="120"/>
      <c r="X33" s="115"/>
      <c r="Y33" s="116"/>
      <c r="Z33" s="116"/>
      <c r="AA33" s="116"/>
      <c r="AB33" s="117"/>
      <c r="AC33" s="118">
        <v>71.601300000000009</v>
      </c>
      <c r="AD33" s="15">
        <f t="shared" si="1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21">
        <v>24</v>
      </c>
      <c r="B34" s="23"/>
      <c r="C34" s="7"/>
      <c r="D34" s="7"/>
      <c r="E34" s="7"/>
      <c r="F34" s="7"/>
      <c r="G34" s="7"/>
      <c r="H34" s="7"/>
      <c r="I34" s="7"/>
      <c r="J34" s="7"/>
      <c r="K34" s="7"/>
      <c r="L34" s="7"/>
      <c r="M34" s="27"/>
      <c r="N34" s="30"/>
      <c r="O34" s="37">
        <v>8103.1526152376409</v>
      </c>
      <c r="P34" s="35">
        <v>33.927900000000001</v>
      </c>
      <c r="Q34" s="38">
        <v>9.4239657008506548</v>
      </c>
      <c r="R34" s="34">
        <v>8975.9016001910677</v>
      </c>
      <c r="S34" s="35">
        <v>37.582099999999997</v>
      </c>
      <c r="T34" s="38">
        <v>10.438972685192404</v>
      </c>
      <c r="U34" s="66"/>
      <c r="V34" s="8"/>
      <c r="W34" s="120"/>
      <c r="X34" s="115"/>
      <c r="Y34" s="116"/>
      <c r="Z34" s="116"/>
      <c r="AA34" s="116"/>
      <c r="AB34" s="117"/>
      <c r="AC34" s="118">
        <v>70.6096</v>
      </c>
      <c r="AD34" s="15">
        <f t="shared" si="1"/>
        <v>0</v>
      </c>
      <c r="AE34" s="16" t="str">
        <f t="shared" si="2"/>
        <v xml:space="preserve"> </v>
      </c>
      <c r="AF34" s="6"/>
      <c r="AG34" s="6"/>
      <c r="AH34" s="6"/>
    </row>
    <row r="35" spans="1:34" x14ac:dyDescent="0.25">
      <c r="A35" s="21">
        <v>25</v>
      </c>
      <c r="B35" s="23"/>
      <c r="C35" s="7"/>
      <c r="D35" s="7"/>
      <c r="E35" s="7"/>
      <c r="F35" s="7"/>
      <c r="G35" s="7"/>
      <c r="H35" s="7"/>
      <c r="I35" s="7"/>
      <c r="J35" s="7"/>
      <c r="K35" s="7"/>
      <c r="L35" s="7"/>
      <c r="M35" s="27"/>
      <c r="N35" s="30"/>
      <c r="O35" s="37">
        <v>8103.1526152376409</v>
      </c>
      <c r="P35" s="35">
        <v>33.927900000000001</v>
      </c>
      <c r="Q35" s="38">
        <v>9.4239657008506548</v>
      </c>
      <c r="R35" s="34">
        <v>8975.9016001910677</v>
      </c>
      <c r="S35" s="35">
        <v>37.582099999999997</v>
      </c>
      <c r="T35" s="38">
        <v>10.438972685192404</v>
      </c>
      <c r="U35" s="66"/>
      <c r="V35" s="8"/>
      <c r="W35" s="120"/>
      <c r="X35" s="115"/>
      <c r="Y35" s="116"/>
      <c r="Z35" s="116"/>
      <c r="AA35" s="116"/>
      <c r="AB35" s="117"/>
      <c r="AC35" s="118">
        <v>69.972700000000003</v>
      </c>
      <c r="AD35" s="15">
        <f t="shared" si="1"/>
        <v>0</v>
      </c>
      <c r="AE35" s="16" t="str">
        <f t="shared" si="2"/>
        <v xml:space="preserve"> </v>
      </c>
      <c r="AF35" s="6"/>
      <c r="AG35" s="6"/>
      <c r="AH35" s="6"/>
    </row>
    <row r="36" spans="1:34" x14ac:dyDescent="0.25">
      <c r="A36" s="21">
        <v>26</v>
      </c>
      <c r="B36" s="23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30"/>
      <c r="O36" s="37">
        <v>8103.1526152376409</v>
      </c>
      <c r="P36" s="35">
        <v>33.927900000000001</v>
      </c>
      <c r="Q36" s="38">
        <v>9.4239657008506548</v>
      </c>
      <c r="R36" s="34">
        <v>8975.9016001910677</v>
      </c>
      <c r="S36" s="35">
        <v>37.582099999999997</v>
      </c>
      <c r="T36" s="38">
        <v>10.438972685192404</v>
      </c>
      <c r="U36" s="66"/>
      <c r="V36" s="8"/>
      <c r="W36" s="120"/>
      <c r="X36" s="115"/>
      <c r="Y36" s="116"/>
      <c r="Z36" s="116"/>
      <c r="AA36" s="116"/>
      <c r="AB36" s="117"/>
      <c r="AC36" s="118">
        <v>69.021600000000007</v>
      </c>
      <c r="AD36" s="15">
        <f t="shared" si="1"/>
        <v>0</v>
      </c>
      <c r="AE36" s="16" t="str">
        <f t="shared" si="2"/>
        <v xml:space="preserve"> </v>
      </c>
      <c r="AF36" s="6"/>
      <c r="AG36" s="6"/>
      <c r="AH36" s="6"/>
    </row>
    <row r="37" spans="1:34" x14ac:dyDescent="0.25">
      <c r="A37" s="21">
        <v>27</v>
      </c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30"/>
      <c r="O37" s="37">
        <v>8103.1526152376409</v>
      </c>
      <c r="P37" s="35">
        <v>33.927900000000001</v>
      </c>
      <c r="Q37" s="38">
        <v>9.4239657008506548</v>
      </c>
      <c r="R37" s="34">
        <v>8975.9016001910677</v>
      </c>
      <c r="S37" s="35">
        <v>37.582099999999997</v>
      </c>
      <c r="T37" s="38">
        <v>10.438972685192404</v>
      </c>
      <c r="U37" s="66"/>
      <c r="V37" s="8"/>
      <c r="W37" s="120"/>
      <c r="X37" s="115"/>
      <c r="Y37" s="116"/>
      <c r="Z37" s="116"/>
      <c r="AA37" s="116"/>
      <c r="AB37" s="117"/>
      <c r="AC37" s="118">
        <v>67.347399999999993</v>
      </c>
      <c r="AD37" s="15">
        <f t="shared" si="1"/>
        <v>0</v>
      </c>
      <c r="AE37" s="16" t="str">
        <f t="shared" si="2"/>
        <v xml:space="preserve"> </v>
      </c>
      <c r="AF37" s="6"/>
      <c r="AG37" s="6"/>
      <c r="AH37" s="6"/>
    </row>
    <row r="38" spans="1:34" x14ac:dyDescent="0.25">
      <c r="A38" s="21">
        <v>28</v>
      </c>
      <c r="B38" s="39">
        <v>90.096199999999996</v>
      </c>
      <c r="C38" s="40">
        <v>3.6183000000000001</v>
      </c>
      <c r="D38" s="40">
        <v>0.999</v>
      </c>
      <c r="E38" s="40">
        <v>0.1391</v>
      </c>
      <c r="F38" s="40">
        <v>0.21890000000000001</v>
      </c>
      <c r="G38" s="40">
        <v>4.3E-3</v>
      </c>
      <c r="H38" s="40">
        <v>5.8799999999999998E-2</v>
      </c>
      <c r="I38" s="40">
        <v>4.6800000000000001E-2</v>
      </c>
      <c r="J38" s="40">
        <v>5.2400000000000002E-2</v>
      </c>
      <c r="K38" s="40">
        <v>1.12E-2</v>
      </c>
      <c r="L38" s="40">
        <v>4.2609000000000004</v>
      </c>
      <c r="M38" s="41">
        <v>0.49409999999999998</v>
      </c>
      <c r="N38" s="71">
        <v>0.73860000000000003</v>
      </c>
      <c r="O38" s="34">
        <v>8063.0523047528059</v>
      </c>
      <c r="P38" s="40">
        <v>33.76</v>
      </c>
      <c r="Q38" s="36">
        <v>9.3773290436696062</v>
      </c>
      <c r="R38" s="37">
        <v>8933.5801289706233</v>
      </c>
      <c r="S38" s="40">
        <v>37.404899999999998</v>
      </c>
      <c r="T38" s="70">
        <v>10.389752818292575</v>
      </c>
      <c r="U38" s="37">
        <v>11408.120372581801</v>
      </c>
      <c r="V38" s="40">
        <v>47.765799999999999</v>
      </c>
      <c r="W38" s="123">
        <v>13.267642880157398</v>
      </c>
      <c r="X38" s="115">
        <v>-17.2</v>
      </c>
      <c r="Y38" s="116">
        <v>-15.2</v>
      </c>
      <c r="Z38" s="116"/>
      <c r="AA38" s="116"/>
      <c r="AB38" s="117"/>
      <c r="AC38" s="118">
        <v>66.082399999999993</v>
      </c>
      <c r="AD38" s="15">
        <f t="shared" si="1"/>
        <v>100.00000000000003</v>
      </c>
      <c r="AE38" s="16" t="str">
        <f t="shared" si="2"/>
        <v>ОК</v>
      </c>
      <c r="AF38" s="6"/>
      <c r="AG38" s="6"/>
      <c r="AH38" s="6"/>
    </row>
    <row r="39" spans="1:34" x14ac:dyDescent="0.25">
      <c r="A39" s="21">
        <v>29</v>
      </c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30"/>
      <c r="O39" s="34">
        <v>8063.0523047528059</v>
      </c>
      <c r="P39" s="40">
        <v>33.76</v>
      </c>
      <c r="Q39" s="36">
        <v>9.3773290436696062</v>
      </c>
      <c r="R39" s="37">
        <v>8933.5801289706233</v>
      </c>
      <c r="S39" s="40">
        <v>37.404899999999998</v>
      </c>
      <c r="T39" s="70">
        <v>10.389752818292575</v>
      </c>
      <c r="U39" s="66"/>
      <c r="V39" s="8"/>
      <c r="W39" s="120"/>
      <c r="X39" s="115"/>
      <c r="Y39" s="116"/>
      <c r="Z39" s="116"/>
      <c r="AA39" s="116"/>
      <c r="AB39" s="117"/>
      <c r="AC39" s="118">
        <v>68.048299999999998</v>
      </c>
      <c r="AD39" s="15">
        <f t="shared" si="1"/>
        <v>0</v>
      </c>
      <c r="AE39" s="16" t="str">
        <f t="shared" si="2"/>
        <v xml:space="preserve"> </v>
      </c>
      <c r="AF39" s="6"/>
      <c r="AG39" s="6"/>
      <c r="AH39" s="6"/>
    </row>
    <row r="40" spans="1:34" x14ac:dyDescent="0.25">
      <c r="A40" s="21">
        <v>30</v>
      </c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4"/>
      <c r="N40" s="75"/>
      <c r="O40" s="34">
        <v>8063.0523047528059</v>
      </c>
      <c r="P40" s="40">
        <v>33.76</v>
      </c>
      <c r="Q40" s="36">
        <v>9.3773290436696062</v>
      </c>
      <c r="R40" s="37">
        <v>8933.5801289706233</v>
      </c>
      <c r="S40" s="40">
        <v>37.404899999999998</v>
      </c>
      <c r="T40" s="70">
        <v>10.389752818292575</v>
      </c>
      <c r="U40" s="76"/>
      <c r="V40" s="77"/>
      <c r="W40" s="124"/>
      <c r="X40" s="125"/>
      <c r="Y40" s="126"/>
      <c r="Z40" s="126"/>
      <c r="AA40" s="126"/>
      <c r="AB40" s="127"/>
      <c r="AC40" s="128">
        <v>71.452300000000008</v>
      </c>
      <c r="AD40" s="15"/>
      <c r="AE40" s="16"/>
      <c r="AF40" s="6"/>
      <c r="AG40" s="6"/>
      <c r="AH40" s="6"/>
    </row>
    <row r="41" spans="1:34" ht="15.75" thickBot="1" x14ac:dyDescent="0.3">
      <c r="A41" s="21">
        <v>31</v>
      </c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8"/>
      <c r="N41" s="31"/>
      <c r="O41" s="34">
        <v>8063.0523047528059</v>
      </c>
      <c r="P41" s="40">
        <v>33.76</v>
      </c>
      <c r="Q41" s="36">
        <v>9.3773290436696062</v>
      </c>
      <c r="R41" s="37">
        <v>8933.5801289706233</v>
      </c>
      <c r="S41" s="40">
        <v>37.404899999999998</v>
      </c>
      <c r="T41" s="70">
        <v>10.389752818292575</v>
      </c>
      <c r="U41" s="68"/>
      <c r="V41" s="32"/>
      <c r="W41" s="129"/>
      <c r="X41" s="130"/>
      <c r="Y41" s="131"/>
      <c r="Z41" s="131"/>
      <c r="AA41" s="131"/>
      <c r="AB41" s="132"/>
      <c r="AC41" s="128">
        <v>74.378500000000003</v>
      </c>
      <c r="AD41" s="15">
        <f t="shared" si="1"/>
        <v>0</v>
      </c>
      <c r="AE41" s="16" t="str">
        <f t="shared" si="2"/>
        <v xml:space="preserve"> </v>
      </c>
      <c r="AF41" s="6"/>
      <c r="AG41" s="6"/>
      <c r="AH41" s="6"/>
    </row>
    <row r="42" spans="1:34" s="144" customFormat="1" ht="19.5" customHeight="1" thickBot="1" x14ac:dyDescent="0.25">
      <c r="A42" s="137"/>
      <c r="B42" s="133"/>
      <c r="C42" s="133"/>
      <c r="D42" s="133"/>
      <c r="E42" s="133"/>
      <c r="F42" s="133"/>
      <c r="G42" s="133"/>
      <c r="H42" s="138" t="s">
        <v>3</v>
      </c>
      <c r="I42" s="139"/>
      <c r="J42" s="139"/>
      <c r="K42" s="139"/>
      <c r="L42" s="139"/>
      <c r="M42" s="139"/>
      <c r="N42" s="140"/>
      <c r="O42" s="141">
        <f>SUMPRODUCT(O11:O41,AC11:AC41)/SUM(AC11:AC41)</f>
        <v>8086.6563827336586</v>
      </c>
      <c r="P42" s="142">
        <f>SUMPRODUCT(P11:P41,AC11:AC41)/SUM(AC11:AC41)</f>
        <v>33.858830274505827</v>
      </c>
      <c r="Q42" s="142">
        <f>SUMPRODUCT(Q11:Q41,AC11:AC41)/SUM(AC11:AC41)</f>
        <v>9.4047805840581571</v>
      </c>
      <c r="R42" s="141">
        <f>SUMPRODUCT(R11:R41,AC11:AC41)/SUM(AC11:AC41)</f>
        <v>8958.7893491162413</v>
      </c>
      <c r="S42" s="142">
        <f>SUMPRODUCT(S11:S41,AC11:AC41)/SUM(AC11:AC41)</f>
        <v>37.510451004749697</v>
      </c>
      <c r="T42" s="141">
        <f>SUMPRODUCT(T11:T41,AC11:AC41)/SUM(AC11:AC41)</f>
        <v>10.419071138862119</v>
      </c>
      <c r="U42" s="143"/>
      <c r="V42" s="133"/>
      <c r="W42" s="133"/>
      <c r="X42" s="133"/>
      <c r="Y42" s="133"/>
      <c r="Z42" s="133"/>
      <c r="AA42" s="133"/>
      <c r="AB42" s="133"/>
      <c r="AC42" s="134">
        <v>2281.8568</v>
      </c>
    </row>
    <row r="43" spans="1:34" s="144" customFormat="1" ht="19.5" customHeight="1" x14ac:dyDescent="0.2">
      <c r="A43" s="137"/>
      <c r="B43" s="133"/>
      <c r="C43" s="133"/>
      <c r="D43" s="133"/>
      <c r="E43" s="133"/>
      <c r="F43" s="133"/>
      <c r="G43" s="133"/>
      <c r="H43" s="145"/>
      <c r="I43" s="145"/>
      <c r="J43" s="145"/>
      <c r="K43" s="145"/>
      <c r="L43" s="145"/>
      <c r="M43" s="145"/>
      <c r="N43" s="145"/>
      <c r="O43" s="143"/>
      <c r="P43" s="146"/>
      <c r="Q43" s="146"/>
      <c r="R43" s="143"/>
      <c r="S43" s="146"/>
      <c r="T43" s="143"/>
      <c r="U43" s="143"/>
      <c r="V43" s="133"/>
      <c r="W43" s="78" t="s">
        <v>48</v>
      </c>
      <c r="X43" s="78"/>
      <c r="Y43" s="78"/>
      <c r="Z43" s="78"/>
      <c r="AA43" s="78"/>
      <c r="AB43" s="78"/>
      <c r="AC43" s="135">
        <v>1.383</v>
      </c>
    </row>
    <row r="44" spans="1:34" s="144" customFormat="1" ht="12.75" thickBot="1" x14ac:dyDescent="0.25">
      <c r="B44" s="147" t="s">
        <v>43</v>
      </c>
      <c r="O44" s="144" t="s">
        <v>40</v>
      </c>
      <c r="R44" s="148"/>
      <c r="S44" s="148"/>
      <c r="T44" s="148"/>
      <c r="U44" s="149" t="s">
        <v>53</v>
      </c>
      <c r="V44" s="149"/>
      <c r="W44" s="78" t="s">
        <v>49</v>
      </c>
      <c r="X44" s="78"/>
      <c r="Y44" s="78"/>
      <c r="Z44" s="78"/>
      <c r="AA44" s="78"/>
      <c r="AB44" s="78"/>
      <c r="AC44" s="136">
        <f>AC42-AC43</f>
        <v>2280.4738000000002</v>
      </c>
    </row>
    <row r="45" spans="1:34" s="144" customFormat="1" ht="12" x14ac:dyDescent="0.2">
      <c r="D45" s="147"/>
      <c r="O45" s="147"/>
      <c r="R45" s="147"/>
      <c r="V45" s="147"/>
    </row>
    <row r="46" spans="1:34" s="144" customFormat="1" ht="12" x14ac:dyDescent="0.2">
      <c r="B46" s="147" t="s">
        <v>44</v>
      </c>
      <c r="O46" s="144" t="s">
        <v>41</v>
      </c>
      <c r="R46" s="148"/>
      <c r="S46" s="148"/>
      <c r="T46" s="148"/>
      <c r="U46" s="149" t="s">
        <v>53</v>
      </c>
      <c r="V46" s="149"/>
    </row>
    <row r="47" spans="1:34" s="144" customFormat="1" ht="12" x14ac:dyDescent="0.2">
      <c r="E47" s="147"/>
      <c r="O47" s="147"/>
      <c r="R47" s="147"/>
      <c r="V47" s="147"/>
    </row>
    <row r="48" spans="1:34" s="144" customFormat="1" ht="12" x14ac:dyDescent="0.2">
      <c r="B48" s="147" t="s">
        <v>45</v>
      </c>
      <c r="O48" s="144" t="s">
        <v>42</v>
      </c>
      <c r="R48" s="148"/>
      <c r="S48" s="148"/>
      <c r="T48" s="148"/>
      <c r="U48" s="149" t="s">
        <v>53</v>
      </c>
      <c r="V48" s="149"/>
    </row>
    <row r="49" spans="5:22" x14ac:dyDescent="0.25">
      <c r="E49" s="5"/>
      <c r="O49" s="5"/>
      <c r="R49" s="5"/>
      <c r="V49" s="5"/>
    </row>
  </sheetData>
  <mergeCells count="38">
    <mergeCell ref="AA1:AC1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V9:V10"/>
    <mergeCell ref="H42:N42"/>
    <mergeCell ref="I9:I10"/>
    <mergeCell ref="J9:J10"/>
    <mergeCell ref="K9:K10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2017-01-05T07:34:44Z</dcterms:modified>
</cp:coreProperties>
</file>