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S42" i="1" l="1"/>
  <c r="R42" i="1"/>
  <c r="P42" i="1"/>
  <c r="O42" i="1"/>
  <c r="T42" i="1" l="1"/>
  <c r="Q42" i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 l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11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<sst xmlns="http://schemas.openxmlformats.org/spreadsheetml/2006/main" count="59" uniqueCount="57">
  <si>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</si>
  <si>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</si>
  <si>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</si>
  <si>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</si>
  <si>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</si>
  <si>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</si>
  <si>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</si>
  <si>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</si>
  <si>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</si>
  <si>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</si>
  <si>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</si>
  <si>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</si>
  <si>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</si>
  <si>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</si>
  <si>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</si>
  <si>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</si>
  <si>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</si>
  <si>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</si>
  <si>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</si>
  <si>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</si>
  <si>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</si>
  <si>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</si>
  <si>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</si>
  <si>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</si>
  <si>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</si>
  <si>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</si>
  <si>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</si>
  <si>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</si>
  <si>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</si>
  <si>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</si>
  <si>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</si>
  <si>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</si>
  <si>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</si>
  <si>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</si>
  <si>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</si>
  <si>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</si>
  <si>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</si>
  <si>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</si>
  <si>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</si>
  <si>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</si>
  <si>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</si>
  <si>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</si>
  <si>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</si>
  <si>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</si>
  <si>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</si>
  <si>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</si>
  <si>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Гряково</t>
    </r>
  </si>
  <si>
    <t>газопроводу  Шебелінка - Полтава - Київ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</si>
  <si>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</si>
  <si>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</si>
  <si>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від.</t>
  </si>
  <si>
    <t>ПАСПОРТ ФІЗИКО-ХІМІЧНИХ ПОКАЗНИКІВ ПРИРОДНОГО ГАЗУ  №15-29</t>
  </si>
  <si>
    <t>за період з 1 грудня  по 31 грудня  2016р.</t>
  </si>
  <si>
    <t>30.12.2016р.</t>
  </si>
  <si>
    <t>Маршрут №100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</si>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</sst>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0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25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2" fontId="14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 vertical="center" wrapText="1"/>
      <protection locked="0"/>
    </xf>
    <xf numFmtId="2" fontId="1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2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2" xfId="0" applyFont="1" applyBorder="1" applyAlignment="1" applyProtection="1">
      <alignment horizontal="right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2" fontId="11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6" xfId="0" applyFont="1" applyBorder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G8" zoomScaleNormal="100" zoomScaleSheetLayoutView="90" workbookViewId="0">
      <selection activeCell="U17" sqref="U17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0" width="6.140625" style="1" customWidth="1"/>
    <col min="21" max="21" width="6.7109375" style="1" customWidth="1"/>
    <col min="22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51</v>
      </c>
      <c r="AA1" s="108" t="s">
        <v>54</v>
      </c>
      <c r="AB1" s="108"/>
      <c r="AC1" s="108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46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47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81" t="s">
        <v>0</v>
      </c>
      <c r="B7" s="99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99" t="s">
        <v>21</v>
      </c>
      <c r="O7" s="100"/>
      <c r="P7" s="100"/>
      <c r="Q7" s="100"/>
      <c r="R7" s="100"/>
      <c r="S7" s="100"/>
      <c r="T7" s="100"/>
      <c r="U7" s="100"/>
      <c r="V7" s="100"/>
      <c r="W7" s="100"/>
      <c r="X7" s="93" t="s">
        <v>16</v>
      </c>
      <c r="Y7" s="90" t="s">
        <v>2</v>
      </c>
      <c r="Z7" s="84" t="s">
        <v>11</v>
      </c>
      <c r="AA7" s="84" t="s">
        <v>12</v>
      </c>
      <c r="AB7" s="87" t="s">
        <v>13</v>
      </c>
      <c r="AC7" s="78" t="s">
        <v>10</v>
      </c>
    </row>
    <row r="8" spans="1:34" ht="15" customHeight="1" thickBot="1" x14ac:dyDescent="0.3">
      <c r="A8" s="82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81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94"/>
      <c r="Y8" s="91"/>
      <c r="Z8" s="85"/>
      <c r="AA8" s="85"/>
      <c r="AB8" s="88"/>
      <c r="AC8" s="79"/>
    </row>
    <row r="9" spans="1:34" ht="15" customHeight="1" x14ac:dyDescent="0.25">
      <c r="A9" s="83"/>
      <c r="B9" s="93" t="s">
        <v>24</v>
      </c>
      <c r="C9" s="96" t="s">
        <v>25</v>
      </c>
      <c r="D9" s="96" t="s">
        <v>26</v>
      </c>
      <c r="E9" s="96" t="s">
        <v>31</v>
      </c>
      <c r="F9" s="96" t="s">
        <v>32</v>
      </c>
      <c r="G9" s="96" t="s">
        <v>29</v>
      </c>
      <c r="H9" s="96" t="s">
        <v>33</v>
      </c>
      <c r="I9" s="96" t="s">
        <v>30</v>
      </c>
      <c r="J9" s="96" t="s">
        <v>28</v>
      </c>
      <c r="K9" s="96" t="s">
        <v>27</v>
      </c>
      <c r="L9" s="96" t="s">
        <v>34</v>
      </c>
      <c r="M9" s="101" t="s">
        <v>35</v>
      </c>
      <c r="N9" s="83"/>
      <c r="O9" s="93" t="s">
        <v>22</v>
      </c>
      <c r="P9" s="96" t="s">
        <v>4</v>
      </c>
      <c r="Q9" s="101" t="s">
        <v>5</v>
      </c>
      <c r="R9" s="93" t="s">
        <v>23</v>
      </c>
      <c r="S9" s="96" t="s">
        <v>6</v>
      </c>
      <c r="T9" s="101" t="s">
        <v>7</v>
      </c>
      <c r="U9" s="93" t="s">
        <v>18</v>
      </c>
      <c r="V9" s="96" t="s">
        <v>8</v>
      </c>
      <c r="W9" s="101" t="s">
        <v>9</v>
      </c>
      <c r="X9" s="94"/>
      <c r="Y9" s="91"/>
      <c r="Z9" s="85"/>
      <c r="AA9" s="85"/>
      <c r="AB9" s="88"/>
      <c r="AC9" s="79"/>
    </row>
    <row r="10" spans="1:34" ht="99" customHeight="1" thickBot="1" x14ac:dyDescent="0.3">
      <c r="A10" s="83"/>
      <c r="B10" s="9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02"/>
      <c r="N10" s="107"/>
      <c r="O10" s="95"/>
      <c r="P10" s="97"/>
      <c r="Q10" s="102"/>
      <c r="R10" s="95"/>
      <c r="S10" s="97"/>
      <c r="T10" s="102"/>
      <c r="U10" s="95"/>
      <c r="V10" s="97"/>
      <c r="W10" s="102"/>
      <c r="X10" s="95"/>
      <c r="Y10" s="92"/>
      <c r="Z10" s="86"/>
      <c r="AA10" s="86"/>
      <c r="AB10" s="89"/>
      <c r="AC10" s="80"/>
    </row>
    <row r="11" spans="1:34" x14ac:dyDescent="0.25">
      <c r="A11" s="22">
        <v>1</v>
      </c>
      <c r="B11" s="39">
        <v>92.923500000000004</v>
      </c>
      <c r="C11" s="40">
        <v>3.8248000000000002</v>
      </c>
      <c r="D11" s="40">
        <v>0.90569999999999995</v>
      </c>
      <c r="E11" s="40">
        <v>0.13350000000000001</v>
      </c>
      <c r="F11" s="40">
        <v>0.18790000000000001</v>
      </c>
      <c r="G11" s="40">
        <v>5.1999999999999998E-3</v>
      </c>
      <c r="H11" s="40">
        <v>5.67E-2</v>
      </c>
      <c r="I11" s="40">
        <v>4.3200000000000002E-2</v>
      </c>
      <c r="J11" s="40">
        <v>7.0699999999999999E-2</v>
      </c>
      <c r="K11" s="40">
        <v>1.9E-3</v>
      </c>
      <c r="L11" s="40">
        <v>1.5489999999999999</v>
      </c>
      <c r="M11" s="41">
        <v>0.2979</v>
      </c>
      <c r="N11" s="65">
        <v>0.72270000000000001</v>
      </c>
      <c r="O11" s="68">
        <v>8295.5815619775512</v>
      </c>
      <c r="P11" s="69">
        <v>34.733600000000003</v>
      </c>
      <c r="Q11" s="70">
        <v>9.6477605471327834</v>
      </c>
      <c r="R11" s="42">
        <v>9191.7602101743505</v>
      </c>
      <c r="S11" s="60">
        <v>38.485900000000001</v>
      </c>
      <c r="T11" s="43">
        <v>10.69001622754041</v>
      </c>
      <c r="U11" s="42">
        <v>11866.443754478149</v>
      </c>
      <c r="V11" s="60">
        <v>49.684800000000003</v>
      </c>
      <c r="W11" s="43">
        <v>13.800672928581628</v>
      </c>
      <c r="X11" s="126">
        <v>-19.8</v>
      </c>
      <c r="Y11" s="127">
        <v>-19.3</v>
      </c>
      <c r="Z11" s="127"/>
      <c r="AA11" s="127"/>
      <c r="AB11" s="128"/>
      <c r="AC11" s="129">
        <v>5.4718</v>
      </c>
      <c r="AD11" s="15">
        <f>B11+C11+D11+E11+F11+G11+H11+I11+J11+K11+L11+M11</f>
        <v>100.00000000000001</v>
      </c>
      <c r="AE11" s="16" t="str">
        <f>IF(AD11=100,"ОК"," ")</f>
        <v>ОК</v>
      </c>
      <c r="AF11" s="6"/>
      <c r="AG11" s="6"/>
      <c r="AH11" s="6"/>
    </row>
    <row r="12" spans="1:34" x14ac:dyDescent="0.25">
      <c r="A12" s="22">
        <v>2</v>
      </c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30"/>
      <c r="O12" s="42">
        <v>8295.5815619775512</v>
      </c>
      <c r="P12" s="60">
        <v>34.733600000000003</v>
      </c>
      <c r="Q12" s="43">
        <v>9.6477605471327834</v>
      </c>
      <c r="R12" s="42">
        <v>9191.7602101743505</v>
      </c>
      <c r="S12" s="60">
        <v>38.485900000000001</v>
      </c>
      <c r="T12" s="43">
        <v>10.69001622754041</v>
      </c>
      <c r="U12" s="33"/>
      <c r="V12" s="20"/>
      <c r="W12" s="36"/>
      <c r="X12" s="130"/>
      <c r="Y12" s="131"/>
      <c r="Z12" s="131"/>
      <c r="AA12" s="131"/>
      <c r="AB12" s="132"/>
      <c r="AC12" s="133">
        <v>5.2465000000000002</v>
      </c>
      <c r="AD12" s="15">
        <f t="shared" ref="AD12:AD41" si="0">B12+C12+D12+E12+F12+G12+H12+I12+J12+K12+L12+M12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22">
        <v>3</v>
      </c>
      <c r="B13" s="24"/>
      <c r="C13" s="7"/>
      <c r="D13" s="7"/>
      <c r="E13" s="7"/>
      <c r="F13" s="7"/>
      <c r="G13" s="7"/>
      <c r="H13" s="7"/>
      <c r="I13" s="7"/>
      <c r="J13" s="7"/>
      <c r="K13" s="7"/>
      <c r="L13" s="7"/>
      <c r="M13" s="28"/>
      <c r="N13" s="31"/>
      <c r="O13" s="42">
        <v>8295.5815619775512</v>
      </c>
      <c r="P13" s="60">
        <v>34.733600000000003</v>
      </c>
      <c r="Q13" s="43">
        <v>9.6477605471327834</v>
      </c>
      <c r="R13" s="42">
        <v>9191.7602101743505</v>
      </c>
      <c r="S13" s="60">
        <v>38.485900000000001</v>
      </c>
      <c r="T13" s="43">
        <v>10.69001622754041</v>
      </c>
      <c r="U13" s="18"/>
      <c r="V13" s="8"/>
      <c r="W13" s="37"/>
      <c r="X13" s="130"/>
      <c r="Y13" s="131"/>
      <c r="Z13" s="131"/>
      <c r="AA13" s="131"/>
      <c r="AB13" s="132"/>
      <c r="AC13" s="133">
        <v>5.4051</v>
      </c>
      <c r="AD13" s="15">
        <f t="shared" si="0"/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22">
        <v>4</v>
      </c>
      <c r="B14" s="24"/>
      <c r="C14" s="7"/>
      <c r="D14" s="7"/>
      <c r="E14" s="7"/>
      <c r="F14" s="7"/>
      <c r="G14" s="7"/>
      <c r="H14" s="7"/>
      <c r="I14" s="7"/>
      <c r="J14" s="7"/>
      <c r="K14" s="7"/>
      <c r="L14" s="7"/>
      <c r="M14" s="28"/>
      <c r="N14" s="31"/>
      <c r="O14" s="42">
        <v>8295.5815619775512</v>
      </c>
      <c r="P14" s="60">
        <v>34.733600000000003</v>
      </c>
      <c r="Q14" s="43">
        <v>9.6477605471327834</v>
      </c>
      <c r="R14" s="42">
        <v>9191.7602101743505</v>
      </c>
      <c r="S14" s="60">
        <v>38.485900000000001</v>
      </c>
      <c r="T14" s="43">
        <v>10.69001622754041</v>
      </c>
      <c r="U14" s="18"/>
      <c r="V14" s="8"/>
      <c r="W14" s="37"/>
      <c r="X14" s="130"/>
      <c r="Y14" s="131"/>
      <c r="Z14" s="131"/>
      <c r="AA14" s="131"/>
      <c r="AB14" s="132"/>
      <c r="AC14" s="133">
        <v>5.6148999999999996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2">
        <v>5</v>
      </c>
      <c r="B15" s="24"/>
      <c r="C15" s="7"/>
      <c r="D15" s="7"/>
      <c r="E15" s="7"/>
      <c r="F15" s="7"/>
      <c r="G15" s="7"/>
      <c r="H15" s="7"/>
      <c r="I15" s="7"/>
      <c r="J15" s="7"/>
      <c r="K15" s="7"/>
      <c r="L15" s="7"/>
      <c r="M15" s="28"/>
      <c r="N15" s="31"/>
      <c r="O15" s="42">
        <v>8295.5815619775512</v>
      </c>
      <c r="P15" s="60">
        <v>34.733600000000003</v>
      </c>
      <c r="Q15" s="43">
        <v>9.6477605471327834</v>
      </c>
      <c r="R15" s="42">
        <v>9191.7602101743505</v>
      </c>
      <c r="S15" s="60">
        <v>38.485900000000001</v>
      </c>
      <c r="T15" s="43">
        <v>10.69001622754041</v>
      </c>
      <c r="U15" s="18"/>
      <c r="V15" s="8"/>
      <c r="W15" s="37"/>
      <c r="X15" s="130"/>
      <c r="Y15" s="131"/>
      <c r="Z15" s="131" t="s">
        <v>55</v>
      </c>
      <c r="AA15" s="131" t="s">
        <v>56</v>
      </c>
      <c r="AB15" s="132" t="s">
        <v>50</v>
      </c>
      <c r="AC15" s="133">
        <v>5.9592000000000001</v>
      </c>
      <c r="AD15" s="15">
        <f t="shared" si="0"/>
        <v>0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22">
        <v>6</v>
      </c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28"/>
      <c r="N16" s="31"/>
      <c r="O16" s="42">
        <v>8295.5815619775512</v>
      </c>
      <c r="P16" s="60">
        <v>34.733600000000003</v>
      </c>
      <c r="Q16" s="43">
        <v>9.6477605471327834</v>
      </c>
      <c r="R16" s="42">
        <v>9191.7602101743505</v>
      </c>
      <c r="S16" s="60">
        <v>38.485900000000001</v>
      </c>
      <c r="T16" s="43">
        <v>10.69001622754041</v>
      </c>
      <c r="U16" s="18"/>
      <c r="V16" s="8"/>
      <c r="W16" s="37"/>
      <c r="X16" s="130"/>
      <c r="Y16" s="131"/>
      <c r="Z16" s="131"/>
      <c r="AA16" s="131"/>
      <c r="AB16" s="132"/>
      <c r="AC16" s="133">
        <v>5.7610000000000001</v>
      </c>
      <c r="AD16" s="15">
        <f t="shared" si="0"/>
        <v>0</v>
      </c>
      <c r="AE16" s="16" t="str">
        <f t="shared" si="1"/>
        <v xml:space="preserve"> </v>
      </c>
      <c r="AF16" s="6"/>
      <c r="AG16" s="6"/>
      <c r="AH16" s="6"/>
    </row>
    <row r="17" spans="1:34" x14ac:dyDescent="0.25">
      <c r="A17" s="22">
        <v>7</v>
      </c>
      <c r="B17" s="52">
        <v>92.728200000000001</v>
      </c>
      <c r="C17" s="53">
        <v>3.8969999999999998</v>
      </c>
      <c r="D17" s="53">
        <v>0.91659999999999997</v>
      </c>
      <c r="E17" s="53">
        <v>0.13400000000000001</v>
      </c>
      <c r="F17" s="53">
        <v>0.18809999999999999</v>
      </c>
      <c r="G17" s="53">
        <v>5.4000000000000003E-3</v>
      </c>
      <c r="H17" s="53">
        <v>5.57E-2</v>
      </c>
      <c r="I17" s="53">
        <v>4.2000000000000003E-2</v>
      </c>
      <c r="J17" s="53">
        <v>6.0100000000000001E-2</v>
      </c>
      <c r="K17" s="53">
        <v>1.52E-2</v>
      </c>
      <c r="L17" s="53">
        <v>1.6279999999999999</v>
      </c>
      <c r="M17" s="54">
        <v>0.3296</v>
      </c>
      <c r="N17" s="55">
        <v>0.72370000000000001</v>
      </c>
      <c r="O17" s="45">
        <v>8287.9388583711498</v>
      </c>
      <c r="P17" s="61">
        <v>34.701599999999999</v>
      </c>
      <c r="Q17" s="46">
        <v>9.63887208358428</v>
      </c>
      <c r="R17" s="45">
        <v>9183.1860520659193</v>
      </c>
      <c r="S17" s="61">
        <v>38.450000000000003</v>
      </c>
      <c r="T17" s="44">
        <v>10.680044482496932</v>
      </c>
      <c r="U17" s="64">
        <v>11846.692142345355</v>
      </c>
      <c r="V17" s="63">
        <v>49.6021</v>
      </c>
      <c r="W17" s="56">
        <v>13.777701805598467</v>
      </c>
      <c r="X17" s="130">
        <v>-18.8</v>
      </c>
      <c r="Y17" s="131">
        <v>-19.5</v>
      </c>
      <c r="Z17" s="131"/>
      <c r="AA17" s="131"/>
      <c r="AB17" s="132"/>
      <c r="AC17" s="133">
        <v>6.6864999999999997</v>
      </c>
      <c r="AD17" s="15">
        <f t="shared" si="0"/>
        <v>99.999900000000011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22">
        <v>8</v>
      </c>
      <c r="B18" s="24"/>
      <c r="C18" s="7"/>
      <c r="D18" s="7"/>
      <c r="E18" s="7"/>
      <c r="F18" s="7"/>
      <c r="G18" s="7"/>
      <c r="H18" s="7"/>
      <c r="I18" s="7"/>
      <c r="J18" s="7"/>
      <c r="K18" s="7"/>
      <c r="L18" s="7"/>
      <c r="M18" s="28"/>
      <c r="N18" s="31"/>
      <c r="O18" s="45">
        <v>8287.9388583711498</v>
      </c>
      <c r="P18" s="61">
        <v>34.701599999999999</v>
      </c>
      <c r="Q18" s="46">
        <v>9.63887208358428</v>
      </c>
      <c r="R18" s="45">
        <v>9183.1860520659193</v>
      </c>
      <c r="S18" s="61">
        <v>38.450000000000003</v>
      </c>
      <c r="T18" s="44">
        <v>10.680044482496932</v>
      </c>
      <c r="U18" s="18"/>
      <c r="V18" s="8"/>
      <c r="W18" s="37"/>
      <c r="X18" s="130"/>
      <c r="Y18" s="131"/>
      <c r="Z18" s="131"/>
      <c r="AA18" s="131"/>
      <c r="AB18" s="132"/>
      <c r="AC18" s="133">
        <v>6.3585000000000003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22">
        <v>9</v>
      </c>
      <c r="B19" s="24"/>
      <c r="C19" s="7"/>
      <c r="D19" s="7"/>
      <c r="E19" s="7"/>
      <c r="F19" s="7"/>
      <c r="G19" s="7"/>
      <c r="H19" s="7"/>
      <c r="I19" s="7"/>
      <c r="J19" s="7"/>
      <c r="K19" s="7"/>
      <c r="L19" s="7"/>
      <c r="M19" s="28"/>
      <c r="N19" s="31"/>
      <c r="O19" s="45">
        <v>8287.9388583711498</v>
      </c>
      <c r="P19" s="61">
        <v>34.701599999999999</v>
      </c>
      <c r="Q19" s="46">
        <v>9.63887208358428</v>
      </c>
      <c r="R19" s="45">
        <v>9183.1860520659193</v>
      </c>
      <c r="S19" s="61">
        <v>38.450000000000003</v>
      </c>
      <c r="T19" s="44">
        <v>10.680044482496932</v>
      </c>
      <c r="U19" s="18"/>
      <c r="V19" s="8"/>
      <c r="W19" s="37"/>
      <c r="X19" s="130"/>
      <c r="Y19" s="131"/>
      <c r="Z19" s="131"/>
      <c r="AA19" s="131"/>
      <c r="AB19" s="132"/>
      <c r="AC19" s="133">
        <v>5.2561999999999998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22">
        <v>10</v>
      </c>
      <c r="B20" s="24"/>
      <c r="C20" s="7"/>
      <c r="D20" s="7"/>
      <c r="E20" s="7"/>
      <c r="F20" s="7"/>
      <c r="G20" s="7"/>
      <c r="H20" s="7"/>
      <c r="I20" s="7"/>
      <c r="J20" s="7"/>
      <c r="K20" s="7"/>
      <c r="L20" s="7"/>
      <c r="M20" s="28"/>
      <c r="N20" s="31"/>
      <c r="O20" s="45">
        <v>8287.9388583711498</v>
      </c>
      <c r="P20" s="61">
        <v>34.701599999999999</v>
      </c>
      <c r="Q20" s="46">
        <v>9.63887208358428</v>
      </c>
      <c r="R20" s="45">
        <v>9183.1860520659193</v>
      </c>
      <c r="S20" s="61">
        <v>38.450000000000003</v>
      </c>
      <c r="T20" s="44">
        <v>10.680044482496932</v>
      </c>
      <c r="U20" s="18"/>
      <c r="V20" s="8"/>
      <c r="W20" s="37"/>
      <c r="X20" s="130"/>
      <c r="Y20" s="131"/>
      <c r="Z20" s="131"/>
      <c r="AA20" s="131"/>
      <c r="AB20" s="132"/>
      <c r="AC20" s="133">
        <v>4.8742000000000001</v>
      </c>
      <c r="AD20" s="15">
        <f t="shared" si="0"/>
        <v>0</v>
      </c>
      <c r="AE20" s="16" t="str">
        <f t="shared" si="1"/>
        <v xml:space="preserve"> </v>
      </c>
      <c r="AF20" s="6"/>
      <c r="AG20" s="6"/>
      <c r="AH20" s="6"/>
    </row>
    <row r="21" spans="1:34" x14ac:dyDescent="0.25">
      <c r="A21" s="22">
        <v>11</v>
      </c>
      <c r="B21" s="24"/>
      <c r="C21" s="7"/>
      <c r="D21" s="7"/>
      <c r="E21" s="7"/>
      <c r="F21" s="7"/>
      <c r="G21" s="7"/>
      <c r="H21" s="7"/>
      <c r="I21" s="7"/>
      <c r="J21" s="7"/>
      <c r="K21" s="7"/>
      <c r="L21" s="7"/>
      <c r="M21" s="28"/>
      <c r="N21" s="31"/>
      <c r="O21" s="45">
        <v>8287.9388583711498</v>
      </c>
      <c r="P21" s="61">
        <v>34.701599999999999</v>
      </c>
      <c r="Q21" s="46">
        <v>9.63887208358428</v>
      </c>
      <c r="R21" s="45">
        <v>9183.1860520659193</v>
      </c>
      <c r="S21" s="61">
        <v>38.450000000000003</v>
      </c>
      <c r="T21" s="44">
        <v>10.680044482496932</v>
      </c>
      <c r="U21" s="18"/>
      <c r="V21" s="8"/>
      <c r="W21" s="37"/>
      <c r="X21" s="130"/>
      <c r="Y21" s="131"/>
      <c r="Z21" s="131"/>
      <c r="AA21" s="131"/>
      <c r="AB21" s="132"/>
      <c r="AC21" s="133">
        <v>4.9512999999999998</v>
      </c>
      <c r="AD21" s="15">
        <f t="shared" si="0"/>
        <v>0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22">
        <v>12</v>
      </c>
      <c r="B22" s="24"/>
      <c r="C22" s="7"/>
      <c r="D22" s="7"/>
      <c r="E22" s="7"/>
      <c r="F22" s="7"/>
      <c r="G22" s="7"/>
      <c r="H22" s="7"/>
      <c r="I22" s="7"/>
      <c r="J22" s="7"/>
      <c r="K22" s="7"/>
      <c r="L22" s="7"/>
      <c r="M22" s="28"/>
      <c r="N22" s="31"/>
      <c r="O22" s="45">
        <v>8287.9388583711498</v>
      </c>
      <c r="P22" s="61">
        <v>34.701599999999999</v>
      </c>
      <c r="Q22" s="46">
        <v>9.63887208358428</v>
      </c>
      <c r="R22" s="45">
        <v>9183.1860520659193</v>
      </c>
      <c r="S22" s="61">
        <v>38.450000000000003</v>
      </c>
      <c r="T22" s="44">
        <v>10.680044482496932</v>
      </c>
      <c r="U22" s="18"/>
      <c r="V22" s="8"/>
      <c r="W22" s="37"/>
      <c r="X22" s="130"/>
      <c r="Y22" s="131"/>
      <c r="Z22" s="131"/>
      <c r="AA22" s="131"/>
      <c r="AB22" s="132"/>
      <c r="AC22" s="133">
        <v>5.4236000000000004</v>
      </c>
      <c r="AD22" s="15">
        <f t="shared" si="0"/>
        <v>0</v>
      </c>
      <c r="AE22" s="16" t="str">
        <f t="shared" si="1"/>
        <v xml:space="preserve"> </v>
      </c>
      <c r="AF22" s="6"/>
      <c r="AG22" s="6"/>
      <c r="AH22" s="6"/>
    </row>
    <row r="23" spans="1:34" x14ac:dyDescent="0.25">
      <c r="A23" s="22">
        <v>13</v>
      </c>
      <c r="B23" s="47">
        <v>92.863600000000005</v>
      </c>
      <c r="C23" s="48">
        <v>3.8704999999999998</v>
      </c>
      <c r="D23" s="48">
        <v>0.92079999999999995</v>
      </c>
      <c r="E23" s="48">
        <v>0.13439999999999999</v>
      </c>
      <c r="F23" s="48">
        <v>0.18820000000000001</v>
      </c>
      <c r="G23" s="48">
        <v>5.4000000000000003E-3</v>
      </c>
      <c r="H23" s="48">
        <v>5.5800000000000002E-2</v>
      </c>
      <c r="I23" s="48">
        <v>4.19E-2</v>
      </c>
      <c r="J23" s="48">
        <v>5.9700000000000003E-2</v>
      </c>
      <c r="K23" s="48">
        <v>1.6999999999999999E-3</v>
      </c>
      <c r="L23" s="48">
        <v>1.5383</v>
      </c>
      <c r="M23" s="49">
        <v>0.31990000000000002</v>
      </c>
      <c r="N23" s="66">
        <v>0.72299999999999998</v>
      </c>
      <c r="O23" s="45">
        <v>8295.7487461189394</v>
      </c>
      <c r="P23" s="61">
        <v>34.734299999999998</v>
      </c>
      <c r="Q23" s="46">
        <v>9.6479549822729034</v>
      </c>
      <c r="R23" s="45">
        <v>9191.9035108669705</v>
      </c>
      <c r="S23" s="61">
        <v>38.486499999999999</v>
      </c>
      <c r="T23" s="46">
        <v>10.690182886231943</v>
      </c>
      <c r="U23" s="45">
        <v>11864.198710293767</v>
      </c>
      <c r="V23" s="61">
        <v>49.675400000000003</v>
      </c>
      <c r="W23" s="46">
        <v>13.798061942414256</v>
      </c>
      <c r="X23" s="130">
        <v>-17</v>
      </c>
      <c r="Y23" s="131">
        <v>-22.1</v>
      </c>
      <c r="Z23" s="131"/>
      <c r="AA23" s="131"/>
      <c r="AB23" s="132"/>
      <c r="AC23" s="133">
        <v>6.1052</v>
      </c>
      <c r="AD23" s="15">
        <f t="shared" si="0"/>
        <v>100.00020000000002</v>
      </c>
      <c r="AE23" s="16" t="str">
        <f t="shared" si="1"/>
        <v xml:space="preserve"> </v>
      </c>
      <c r="AF23" s="6"/>
      <c r="AG23" s="6"/>
      <c r="AH23" s="6"/>
    </row>
    <row r="24" spans="1:34" x14ac:dyDescent="0.25">
      <c r="A24" s="22">
        <v>14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28"/>
      <c r="N24" s="31"/>
      <c r="O24" s="45">
        <v>8295.7487461189394</v>
      </c>
      <c r="P24" s="61">
        <v>34.734299999999998</v>
      </c>
      <c r="Q24" s="46">
        <v>9.6479549822729034</v>
      </c>
      <c r="R24" s="45">
        <v>9191.9035108669705</v>
      </c>
      <c r="S24" s="61">
        <v>38.486499999999999</v>
      </c>
      <c r="T24" s="46">
        <v>10.690182886231943</v>
      </c>
      <c r="U24" s="18"/>
      <c r="V24" s="8"/>
      <c r="W24" s="37"/>
      <c r="X24" s="130"/>
      <c r="Y24" s="131"/>
      <c r="Z24" s="131"/>
      <c r="AA24" s="131"/>
      <c r="AB24" s="132"/>
      <c r="AC24" s="133">
        <v>5.8654999999999999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22">
        <v>15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28"/>
      <c r="N25" s="31"/>
      <c r="O25" s="45">
        <v>8295.7487461189394</v>
      </c>
      <c r="P25" s="61">
        <v>34.734299999999998</v>
      </c>
      <c r="Q25" s="46">
        <v>9.6479549822729034</v>
      </c>
      <c r="R25" s="45">
        <v>9191.9035108669705</v>
      </c>
      <c r="S25" s="61">
        <v>38.486499999999999</v>
      </c>
      <c r="T25" s="46">
        <v>10.690182886231943</v>
      </c>
      <c r="U25" s="18"/>
      <c r="V25" s="8"/>
      <c r="W25" s="37"/>
      <c r="X25" s="130"/>
      <c r="Y25" s="131"/>
      <c r="Z25" s="131"/>
      <c r="AA25" s="131"/>
      <c r="AB25" s="132"/>
      <c r="AC25" s="133">
        <v>5.9610000000000003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22">
        <v>16</v>
      </c>
      <c r="B26" s="24"/>
      <c r="C26" s="7"/>
      <c r="D26" s="7"/>
      <c r="E26" s="7"/>
      <c r="F26" s="7"/>
      <c r="G26" s="7"/>
      <c r="H26" s="7"/>
      <c r="I26" s="7"/>
      <c r="J26" s="7"/>
      <c r="K26" s="7"/>
      <c r="L26" s="7"/>
      <c r="M26" s="28"/>
      <c r="N26" s="31"/>
      <c r="O26" s="45">
        <v>8295.7487461189394</v>
      </c>
      <c r="P26" s="61">
        <v>34.734299999999998</v>
      </c>
      <c r="Q26" s="46">
        <v>9.6479549822729034</v>
      </c>
      <c r="R26" s="45">
        <v>9191.9035108669705</v>
      </c>
      <c r="S26" s="61">
        <v>38.486499999999999</v>
      </c>
      <c r="T26" s="46">
        <v>10.690182886231943</v>
      </c>
      <c r="U26" s="18"/>
      <c r="V26" s="8"/>
      <c r="W26" s="37"/>
      <c r="X26" s="130"/>
      <c r="Y26" s="131"/>
      <c r="Z26" s="131"/>
      <c r="AA26" s="131"/>
      <c r="AB26" s="132"/>
      <c r="AC26" s="133">
        <v>6.7765000000000004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22">
        <v>17</v>
      </c>
      <c r="B27" s="24"/>
      <c r="C27" s="7"/>
      <c r="D27" s="7"/>
      <c r="E27" s="7"/>
      <c r="F27" s="7"/>
      <c r="G27" s="7"/>
      <c r="H27" s="7"/>
      <c r="I27" s="7"/>
      <c r="J27" s="7"/>
      <c r="K27" s="7"/>
      <c r="L27" s="7"/>
      <c r="M27" s="28"/>
      <c r="N27" s="31"/>
      <c r="O27" s="45">
        <v>8295.7487461189394</v>
      </c>
      <c r="P27" s="61">
        <v>34.734299999999998</v>
      </c>
      <c r="Q27" s="46">
        <v>9.6479549822729034</v>
      </c>
      <c r="R27" s="45">
        <v>9191.9035108669705</v>
      </c>
      <c r="S27" s="61">
        <v>38.486499999999999</v>
      </c>
      <c r="T27" s="46">
        <v>10.690182886231943</v>
      </c>
      <c r="U27" s="18"/>
      <c r="V27" s="8"/>
      <c r="W27" s="37"/>
      <c r="X27" s="130"/>
      <c r="Y27" s="131"/>
      <c r="Z27" s="131"/>
      <c r="AA27" s="131"/>
      <c r="AB27" s="132"/>
      <c r="AC27" s="133">
        <v>6.5845000000000002</v>
      </c>
      <c r="AD27" s="15">
        <f t="shared" si="0"/>
        <v>0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22">
        <v>18</v>
      </c>
      <c r="B28" s="24"/>
      <c r="C28" s="7"/>
      <c r="D28" s="7"/>
      <c r="E28" s="7"/>
      <c r="F28" s="7"/>
      <c r="G28" s="7"/>
      <c r="H28" s="7"/>
      <c r="I28" s="7"/>
      <c r="J28" s="7"/>
      <c r="K28" s="7"/>
      <c r="L28" s="7"/>
      <c r="M28" s="28"/>
      <c r="N28" s="31"/>
      <c r="O28" s="45">
        <v>8295.7487461189394</v>
      </c>
      <c r="P28" s="61">
        <v>34.734299999999998</v>
      </c>
      <c r="Q28" s="46">
        <v>9.6479549822729034</v>
      </c>
      <c r="R28" s="45">
        <v>9191.9035108669705</v>
      </c>
      <c r="S28" s="61">
        <v>38.486499999999999</v>
      </c>
      <c r="T28" s="46">
        <v>10.690182886231943</v>
      </c>
      <c r="U28" s="18"/>
      <c r="V28" s="8"/>
      <c r="W28" s="37"/>
      <c r="X28" s="130"/>
      <c r="Y28" s="131"/>
      <c r="Z28" s="131"/>
      <c r="AA28" s="131"/>
      <c r="AB28" s="132"/>
      <c r="AC28" s="133">
        <v>6.0293999999999999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22">
        <v>19</v>
      </c>
      <c r="B29" s="57">
        <v>92.850099999999998</v>
      </c>
      <c r="C29" s="58">
        <v>3.8557000000000001</v>
      </c>
      <c r="D29" s="58">
        <v>0.90849999999999997</v>
      </c>
      <c r="E29" s="58">
        <v>0.13070000000000001</v>
      </c>
      <c r="F29" s="58">
        <v>0.18609999999999999</v>
      </c>
      <c r="G29" s="58">
        <v>5.1999999999999998E-3</v>
      </c>
      <c r="H29" s="58">
        <v>5.2400000000000002E-2</v>
      </c>
      <c r="I29" s="58">
        <v>4.2200000000000001E-2</v>
      </c>
      <c r="J29" s="58">
        <v>6.08E-2</v>
      </c>
      <c r="K29" s="58">
        <v>6.7000000000000002E-3</v>
      </c>
      <c r="L29" s="58">
        <v>1.6002000000000001</v>
      </c>
      <c r="M29" s="59">
        <v>0.30130000000000001</v>
      </c>
      <c r="N29" s="67">
        <v>0.72270000000000001</v>
      </c>
      <c r="O29" s="51">
        <v>8287.8910914736098</v>
      </c>
      <c r="P29" s="50">
        <v>34.7014</v>
      </c>
      <c r="Q29" s="62">
        <v>9.6388165306871016</v>
      </c>
      <c r="R29" s="51">
        <v>9183.3532362073074</v>
      </c>
      <c r="S29" s="50">
        <v>38.450699999999998</v>
      </c>
      <c r="T29" s="62">
        <v>10.680238917637054</v>
      </c>
      <c r="U29" s="51">
        <v>11855.218533556246</v>
      </c>
      <c r="V29" s="50">
        <v>49.637799999999999</v>
      </c>
      <c r="W29" s="62">
        <v>13.787617997744766</v>
      </c>
      <c r="X29" s="130">
        <v>-19.399999999999999</v>
      </c>
      <c r="Y29" s="131">
        <v>-14.6</v>
      </c>
      <c r="Z29" s="131"/>
      <c r="AA29" s="131"/>
      <c r="AB29" s="132"/>
      <c r="AC29" s="133">
        <v>5.8964999999999996</v>
      </c>
      <c r="AD29" s="15">
        <f t="shared" si="0"/>
        <v>99.999899999999997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22">
        <v>20</v>
      </c>
      <c r="B30" s="24"/>
      <c r="C30" s="7"/>
      <c r="D30" s="7"/>
      <c r="E30" s="7"/>
      <c r="F30" s="7"/>
      <c r="G30" s="7"/>
      <c r="H30" s="7"/>
      <c r="I30" s="7"/>
      <c r="J30" s="7"/>
      <c r="K30" s="7"/>
      <c r="L30" s="7"/>
      <c r="M30" s="28"/>
      <c r="N30" s="31"/>
      <c r="O30" s="51">
        <v>8287.8910914736098</v>
      </c>
      <c r="P30" s="50">
        <v>34.7014</v>
      </c>
      <c r="Q30" s="62">
        <v>9.6388165306871016</v>
      </c>
      <c r="R30" s="51">
        <v>9183.3532362073074</v>
      </c>
      <c r="S30" s="50">
        <v>38.450699999999998</v>
      </c>
      <c r="T30" s="62">
        <v>10.680238917637054</v>
      </c>
      <c r="U30" s="18"/>
      <c r="V30" s="8"/>
      <c r="W30" s="37"/>
      <c r="X30" s="130"/>
      <c r="Y30" s="131"/>
      <c r="Z30" s="131"/>
      <c r="AA30" s="131"/>
      <c r="AB30" s="132"/>
      <c r="AC30" s="133">
        <v>5.9973999999999998</v>
      </c>
      <c r="AD30" s="15">
        <f t="shared" si="0"/>
        <v>0</v>
      </c>
      <c r="AE30" s="16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22">
        <v>21</v>
      </c>
      <c r="B31" s="24"/>
      <c r="C31" s="7"/>
      <c r="D31" s="7"/>
      <c r="E31" s="7"/>
      <c r="F31" s="7"/>
      <c r="G31" s="7"/>
      <c r="H31" s="7"/>
      <c r="I31" s="7"/>
      <c r="J31" s="7"/>
      <c r="K31" s="7"/>
      <c r="L31" s="7"/>
      <c r="M31" s="28"/>
      <c r="N31" s="31"/>
      <c r="O31" s="51">
        <v>8287.8910914736098</v>
      </c>
      <c r="P31" s="50">
        <v>34.7014</v>
      </c>
      <c r="Q31" s="62">
        <v>9.6388165306871016</v>
      </c>
      <c r="R31" s="51">
        <v>9183.3532362073074</v>
      </c>
      <c r="S31" s="50">
        <v>38.450699999999998</v>
      </c>
      <c r="T31" s="62">
        <v>10.680238917637054</v>
      </c>
      <c r="U31" s="18"/>
      <c r="V31" s="8"/>
      <c r="W31" s="37"/>
      <c r="X31" s="130"/>
      <c r="Y31" s="131"/>
      <c r="Z31" s="131"/>
      <c r="AA31" s="131"/>
      <c r="AB31" s="132"/>
      <c r="AC31" s="133">
        <v>6.4283000000000001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22">
        <v>22</v>
      </c>
      <c r="B32" s="24"/>
      <c r="C32" s="7"/>
      <c r="D32" s="7"/>
      <c r="E32" s="7"/>
      <c r="F32" s="7"/>
      <c r="G32" s="7"/>
      <c r="H32" s="7"/>
      <c r="I32" s="7"/>
      <c r="J32" s="7"/>
      <c r="K32" s="7"/>
      <c r="L32" s="7"/>
      <c r="M32" s="28"/>
      <c r="N32" s="31"/>
      <c r="O32" s="51">
        <v>8287.8910914736098</v>
      </c>
      <c r="P32" s="50">
        <v>34.7014</v>
      </c>
      <c r="Q32" s="62">
        <v>9.6388165306871016</v>
      </c>
      <c r="R32" s="51">
        <v>9183.3532362073074</v>
      </c>
      <c r="S32" s="50">
        <v>38.450699999999998</v>
      </c>
      <c r="T32" s="62">
        <v>10.680238917637054</v>
      </c>
      <c r="U32" s="18"/>
      <c r="V32" s="8"/>
      <c r="W32" s="37"/>
      <c r="X32" s="130"/>
      <c r="Y32" s="131"/>
      <c r="Z32" s="131"/>
      <c r="AA32" s="131"/>
      <c r="AB32" s="132"/>
      <c r="AC32" s="133">
        <v>5.6068999999999996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22">
        <v>23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28"/>
      <c r="N33" s="31"/>
      <c r="O33" s="51">
        <v>8287.8910914736098</v>
      </c>
      <c r="P33" s="50">
        <v>34.7014</v>
      </c>
      <c r="Q33" s="62">
        <v>9.6388165306871016</v>
      </c>
      <c r="R33" s="51">
        <v>9183.3532362073074</v>
      </c>
      <c r="S33" s="50">
        <v>38.450699999999998</v>
      </c>
      <c r="T33" s="62">
        <v>10.680238917637054</v>
      </c>
      <c r="U33" s="18"/>
      <c r="V33" s="8"/>
      <c r="W33" s="37"/>
      <c r="X33" s="130"/>
      <c r="Y33" s="131"/>
      <c r="Z33" s="131"/>
      <c r="AA33" s="131"/>
      <c r="AB33" s="132"/>
      <c r="AC33" s="133">
        <v>5.6078000000000001</v>
      </c>
      <c r="AD33" s="15">
        <f t="shared" si="0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22">
        <v>24</v>
      </c>
      <c r="B34" s="24"/>
      <c r="C34" s="7"/>
      <c r="D34" s="7"/>
      <c r="E34" s="7"/>
      <c r="F34" s="7"/>
      <c r="G34" s="7"/>
      <c r="H34" s="7"/>
      <c r="I34" s="7"/>
      <c r="J34" s="7"/>
      <c r="K34" s="7"/>
      <c r="L34" s="7"/>
      <c r="M34" s="28"/>
      <c r="N34" s="31"/>
      <c r="O34" s="51">
        <v>8287.8910914736098</v>
      </c>
      <c r="P34" s="50">
        <v>34.7014</v>
      </c>
      <c r="Q34" s="62">
        <v>9.6388165306871016</v>
      </c>
      <c r="R34" s="51">
        <v>9183.3532362073074</v>
      </c>
      <c r="S34" s="50">
        <v>38.450699999999998</v>
      </c>
      <c r="T34" s="62">
        <v>10.680238917637054</v>
      </c>
      <c r="U34" s="18"/>
      <c r="V34" s="8"/>
      <c r="W34" s="37"/>
      <c r="X34" s="130"/>
      <c r="Y34" s="131"/>
      <c r="Z34" s="131"/>
      <c r="AA34" s="131"/>
      <c r="AB34" s="132"/>
      <c r="AC34" s="133">
        <v>5.4367000000000001</v>
      </c>
      <c r="AD34" s="15">
        <f t="shared" si="0"/>
        <v>0</v>
      </c>
      <c r="AE34" s="16" t="str">
        <f t="shared" si="1"/>
        <v xml:space="preserve"> </v>
      </c>
      <c r="AF34" s="6"/>
      <c r="AG34" s="6"/>
      <c r="AH34" s="6"/>
    </row>
    <row r="35" spans="1:34" x14ac:dyDescent="0.25">
      <c r="A35" s="22">
        <v>25</v>
      </c>
      <c r="B35" s="24"/>
      <c r="C35" s="7"/>
      <c r="D35" s="7"/>
      <c r="E35" s="7"/>
      <c r="F35" s="7"/>
      <c r="G35" s="7"/>
      <c r="H35" s="7"/>
      <c r="I35" s="7"/>
      <c r="J35" s="7"/>
      <c r="K35" s="7"/>
      <c r="L35" s="7"/>
      <c r="M35" s="28"/>
      <c r="N35" s="31"/>
      <c r="O35" s="51">
        <v>8287.8910914736098</v>
      </c>
      <c r="P35" s="50">
        <v>34.7014</v>
      </c>
      <c r="Q35" s="62">
        <v>9.6388165306871016</v>
      </c>
      <c r="R35" s="51">
        <v>9183.3532362073074</v>
      </c>
      <c r="S35" s="50">
        <v>38.450699999999998</v>
      </c>
      <c r="T35" s="62">
        <v>10.680238917637054</v>
      </c>
      <c r="U35" s="18"/>
      <c r="V35" s="8"/>
      <c r="W35" s="37"/>
      <c r="X35" s="130"/>
      <c r="Y35" s="131"/>
      <c r="Z35" s="131"/>
      <c r="AA35" s="131"/>
      <c r="AB35" s="132"/>
      <c r="AC35" s="133">
        <v>5.4065000000000003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22">
        <v>26</v>
      </c>
      <c r="B36" s="24"/>
      <c r="C36" s="7"/>
      <c r="D36" s="7"/>
      <c r="E36" s="7"/>
      <c r="F36" s="7"/>
      <c r="G36" s="7"/>
      <c r="H36" s="7"/>
      <c r="I36" s="7"/>
      <c r="J36" s="7"/>
      <c r="K36" s="7"/>
      <c r="L36" s="7"/>
      <c r="M36" s="28"/>
      <c r="N36" s="31"/>
      <c r="O36" s="51">
        <v>8287.8910914736098</v>
      </c>
      <c r="P36" s="50">
        <v>34.7014</v>
      </c>
      <c r="Q36" s="62">
        <v>9.6388165306871016</v>
      </c>
      <c r="R36" s="51">
        <v>9183.3532362073074</v>
      </c>
      <c r="S36" s="50">
        <v>38.450699999999998</v>
      </c>
      <c r="T36" s="62">
        <v>10.680238917637054</v>
      </c>
      <c r="U36" s="18"/>
      <c r="V36" s="8"/>
      <c r="W36" s="37"/>
      <c r="X36" s="130"/>
      <c r="Y36" s="131"/>
      <c r="Z36" s="131"/>
      <c r="AA36" s="131"/>
      <c r="AB36" s="132"/>
      <c r="AC36" s="133">
        <v>5.2298999999999998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22">
        <v>27</v>
      </c>
      <c r="B37" s="24"/>
      <c r="C37" s="7"/>
      <c r="D37" s="7"/>
      <c r="E37" s="7"/>
      <c r="F37" s="7"/>
      <c r="G37" s="7"/>
      <c r="H37" s="7"/>
      <c r="I37" s="7"/>
      <c r="J37" s="7"/>
      <c r="K37" s="7"/>
      <c r="L37" s="7"/>
      <c r="M37" s="28"/>
      <c r="N37" s="31"/>
      <c r="O37" s="51">
        <v>8287.8910914736098</v>
      </c>
      <c r="P37" s="50">
        <v>34.7014</v>
      </c>
      <c r="Q37" s="62">
        <v>9.6388165306871016</v>
      </c>
      <c r="R37" s="51">
        <v>9183.3532362073074</v>
      </c>
      <c r="S37" s="50">
        <v>38.450699999999998</v>
      </c>
      <c r="T37" s="62">
        <v>10.680238917637054</v>
      </c>
      <c r="U37" s="18"/>
      <c r="V37" s="8"/>
      <c r="W37" s="37"/>
      <c r="X37" s="130"/>
      <c r="Y37" s="131"/>
      <c r="Z37" s="131"/>
      <c r="AA37" s="131"/>
      <c r="AB37" s="132"/>
      <c r="AC37" s="133">
        <v>5.3498999999999999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22">
        <v>28</v>
      </c>
      <c r="B38" s="24"/>
      <c r="C38" s="7"/>
      <c r="D38" s="7"/>
      <c r="E38" s="7"/>
      <c r="F38" s="7"/>
      <c r="G38" s="7"/>
      <c r="H38" s="7"/>
      <c r="I38" s="7"/>
      <c r="J38" s="7"/>
      <c r="K38" s="7"/>
      <c r="L38" s="7"/>
      <c r="M38" s="28"/>
      <c r="N38" s="31"/>
      <c r="O38" s="51">
        <v>8287.8910914736098</v>
      </c>
      <c r="P38" s="50">
        <v>34.7014</v>
      </c>
      <c r="Q38" s="62">
        <v>9.6388165306871016</v>
      </c>
      <c r="R38" s="51">
        <v>9183.3532362073074</v>
      </c>
      <c r="S38" s="50">
        <v>38.450699999999998</v>
      </c>
      <c r="T38" s="62">
        <v>10.680238917637054</v>
      </c>
      <c r="U38" s="18"/>
      <c r="V38" s="8"/>
      <c r="W38" s="37"/>
      <c r="X38" s="130"/>
      <c r="Y38" s="131"/>
      <c r="Z38" s="131"/>
      <c r="AA38" s="131"/>
      <c r="AB38" s="132"/>
      <c r="AC38" s="133">
        <v>5.1278999999999995</v>
      </c>
      <c r="AD38" s="15">
        <f t="shared" si="0"/>
        <v>0</v>
      </c>
      <c r="AE38" s="16" t="str">
        <f t="shared" si="1"/>
        <v xml:space="preserve"> </v>
      </c>
      <c r="AF38" s="6"/>
      <c r="AG38" s="6"/>
      <c r="AH38" s="6"/>
    </row>
    <row r="39" spans="1:34" x14ac:dyDescent="0.25">
      <c r="A39" s="22">
        <v>29</v>
      </c>
      <c r="B39" s="24"/>
      <c r="C39" s="7"/>
      <c r="D39" s="7"/>
      <c r="E39" s="7"/>
      <c r="F39" s="7"/>
      <c r="G39" s="7"/>
      <c r="H39" s="7"/>
      <c r="I39" s="7"/>
      <c r="J39" s="7"/>
      <c r="K39" s="7"/>
      <c r="L39" s="7"/>
      <c r="M39" s="28"/>
      <c r="N39" s="31"/>
      <c r="O39" s="51">
        <v>8287.8910914736098</v>
      </c>
      <c r="P39" s="50">
        <v>34.7014</v>
      </c>
      <c r="Q39" s="62">
        <v>9.6388165306871016</v>
      </c>
      <c r="R39" s="51">
        <v>9183.3532362073074</v>
      </c>
      <c r="S39" s="50">
        <v>38.450699999999998</v>
      </c>
      <c r="T39" s="62">
        <v>10.680238917637054</v>
      </c>
      <c r="U39" s="18"/>
      <c r="V39" s="8"/>
      <c r="W39" s="37"/>
      <c r="X39" s="130"/>
      <c r="Y39" s="131"/>
      <c r="Z39" s="131"/>
      <c r="AA39" s="131"/>
      <c r="AB39" s="132"/>
      <c r="AC39" s="133">
        <v>5.1980000000000004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22">
        <v>30</v>
      </c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74"/>
      <c r="O40" s="51">
        <v>8287.8910914736098</v>
      </c>
      <c r="P40" s="50">
        <v>34.7014</v>
      </c>
      <c r="Q40" s="62">
        <v>9.6388165306871016</v>
      </c>
      <c r="R40" s="51">
        <v>9183.3532362073074</v>
      </c>
      <c r="S40" s="50">
        <v>38.450699999999998</v>
      </c>
      <c r="T40" s="62">
        <v>10.680238917637054</v>
      </c>
      <c r="U40" s="75"/>
      <c r="V40" s="76"/>
      <c r="W40" s="77"/>
      <c r="X40" s="134"/>
      <c r="Y40" s="135"/>
      <c r="Z40" s="135"/>
      <c r="AA40" s="135"/>
      <c r="AB40" s="136"/>
      <c r="AC40" s="137">
        <v>5.6448999999999998</v>
      </c>
      <c r="AD40" s="15"/>
      <c r="AE40" s="16"/>
      <c r="AF40" s="6"/>
      <c r="AG40" s="6"/>
      <c r="AH40" s="6"/>
    </row>
    <row r="41" spans="1:34" ht="15.75" thickBot="1" x14ac:dyDescent="0.3">
      <c r="A41" s="22">
        <v>31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/>
      <c r="N41" s="32"/>
      <c r="O41" s="51">
        <v>8287.8910914736098</v>
      </c>
      <c r="P41" s="50">
        <v>34.7014</v>
      </c>
      <c r="Q41" s="62">
        <v>9.6388165306871016</v>
      </c>
      <c r="R41" s="51">
        <v>9183.3532362073074</v>
      </c>
      <c r="S41" s="50">
        <v>38.450699999999998</v>
      </c>
      <c r="T41" s="62">
        <v>10.680238917637054</v>
      </c>
      <c r="U41" s="34"/>
      <c r="V41" s="35"/>
      <c r="W41" s="38"/>
      <c r="X41" s="138"/>
      <c r="Y41" s="139"/>
      <c r="Z41" s="139"/>
      <c r="AA41" s="139"/>
      <c r="AB41" s="140"/>
      <c r="AC41" s="137">
        <v>6.0013999999999994</v>
      </c>
      <c r="AD41" s="15">
        <f t="shared" si="0"/>
        <v>0</v>
      </c>
      <c r="AE41" s="16" t="str">
        <f t="shared" si="1"/>
        <v xml:space="preserve"> </v>
      </c>
      <c r="AF41" s="6"/>
      <c r="AG41" s="6"/>
      <c r="AH41" s="6"/>
    </row>
    <row r="42" spans="1:34" s="118" customFormat="1" ht="19.5" customHeight="1" thickBot="1" x14ac:dyDescent="0.25">
      <c r="A42" s="109"/>
      <c r="B42" s="110"/>
      <c r="C42" s="110"/>
      <c r="D42" s="110"/>
      <c r="E42" s="110"/>
      <c r="F42" s="110"/>
      <c r="G42" s="110"/>
      <c r="H42" s="111" t="s">
        <v>3</v>
      </c>
      <c r="I42" s="112"/>
      <c r="J42" s="112"/>
      <c r="K42" s="112"/>
      <c r="L42" s="112"/>
      <c r="M42" s="112"/>
      <c r="N42" s="113"/>
      <c r="O42" s="114">
        <f>SUMPRODUCT(O11:O41,AC11:AC41)/SUM(AC11:AC41)</f>
        <v>8291.0061147640736</v>
      </c>
      <c r="P42" s="114">
        <f>SUMPRODUCT(P11:P41,AC11:AC41)/SUM(AC11:AC41)</f>
        <v>34.714442602517174</v>
      </c>
      <c r="Q42" s="115">
        <f>SUMPRODUCT(Q11:Q41,AC11:AC41)/SUM(AC11:AC41)</f>
        <v>9.6424393024699597</v>
      </c>
      <c r="R42" s="114">
        <f>SUMPRODUCT(R11:R41,AC11:AC41)/SUM(AC11:AC41)</f>
        <v>9186.708645211178</v>
      </c>
      <c r="S42" s="114">
        <f>SUMPRODUCT(S11:S41,AC11:AC41)/SUM(AC11:AC41)</f>
        <v>38.464749097499194</v>
      </c>
      <c r="T42" s="114">
        <f>SUMPRODUCT(T11:T41,AC11:AC41)/SUM(AC11:AC41)</f>
        <v>10.68414125798115</v>
      </c>
      <c r="U42" s="116"/>
      <c r="V42" s="110"/>
      <c r="W42" s="110"/>
      <c r="X42" s="110"/>
      <c r="Y42" s="110"/>
      <c r="Z42" s="110"/>
      <c r="AA42" s="110"/>
      <c r="AB42" s="110"/>
      <c r="AC42" s="117">
        <v>177.26310000000001</v>
      </c>
    </row>
    <row r="43" spans="1:34" s="118" customFormat="1" ht="19.5" customHeight="1" x14ac:dyDescent="0.2">
      <c r="A43" s="109"/>
      <c r="B43" s="110"/>
      <c r="C43" s="110"/>
      <c r="D43" s="110"/>
      <c r="E43" s="110"/>
      <c r="F43" s="110"/>
      <c r="G43" s="110"/>
      <c r="H43" s="119"/>
      <c r="I43" s="119"/>
      <c r="J43" s="119"/>
      <c r="K43" s="119"/>
      <c r="L43" s="119"/>
      <c r="M43" s="119"/>
      <c r="N43" s="119"/>
      <c r="O43" s="116"/>
      <c r="P43" s="116"/>
      <c r="Q43" s="120"/>
      <c r="R43" s="116"/>
      <c r="S43" s="116"/>
      <c r="T43" s="116"/>
      <c r="U43" s="116"/>
      <c r="V43" s="110"/>
      <c r="W43" s="98" t="s">
        <v>48</v>
      </c>
      <c r="X43" s="98"/>
      <c r="Y43" s="98"/>
      <c r="Z43" s="98"/>
      <c r="AA43" s="98"/>
      <c r="AB43" s="98"/>
      <c r="AC43" s="121">
        <v>0.72899999999999998</v>
      </c>
    </row>
    <row r="44" spans="1:34" s="118" customFormat="1" ht="15.75" customHeight="1" thickBot="1" x14ac:dyDescent="0.25">
      <c r="B44" s="122" t="s">
        <v>43</v>
      </c>
      <c r="O44" s="118" t="s">
        <v>40</v>
      </c>
      <c r="R44" s="123"/>
      <c r="S44" s="123"/>
      <c r="T44" s="123"/>
      <c r="U44" s="124" t="s">
        <v>53</v>
      </c>
      <c r="V44" s="124"/>
      <c r="W44" s="98" t="s">
        <v>49</v>
      </c>
      <c r="X44" s="98"/>
      <c r="Y44" s="98"/>
      <c r="Z44" s="98"/>
      <c r="AA44" s="98"/>
      <c r="AB44" s="98"/>
      <c r="AC44" s="125">
        <f>AC42-AC43</f>
        <v>176.5341</v>
      </c>
    </row>
    <row r="45" spans="1:34" s="118" customFormat="1" ht="12" x14ac:dyDescent="0.2">
      <c r="D45" s="122"/>
      <c r="O45" s="122"/>
      <c r="R45" s="122"/>
      <c r="V45" s="122"/>
    </row>
    <row r="46" spans="1:34" s="118" customFormat="1" ht="12" x14ac:dyDescent="0.2">
      <c r="B46" s="122" t="s">
        <v>44</v>
      </c>
      <c r="O46" s="118" t="s">
        <v>41</v>
      </c>
      <c r="R46" s="123"/>
      <c r="S46" s="123"/>
      <c r="T46" s="123"/>
      <c r="U46" s="124" t="s">
        <v>53</v>
      </c>
      <c r="V46" s="124"/>
    </row>
    <row r="47" spans="1:34" s="118" customFormat="1" ht="12" x14ac:dyDescent="0.2">
      <c r="E47" s="122"/>
      <c r="O47" s="122"/>
      <c r="R47" s="122"/>
      <c r="V47" s="122"/>
    </row>
    <row r="48" spans="1:34" s="118" customFormat="1" ht="12" x14ac:dyDescent="0.2">
      <c r="B48" s="122" t="s">
        <v>45</v>
      </c>
      <c r="O48" s="118" t="s">
        <v>42</v>
      </c>
      <c r="R48" s="123"/>
      <c r="S48" s="123"/>
      <c r="T48" s="123"/>
      <c r="U48" s="124" t="s">
        <v>53</v>
      </c>
      <c r="V48" s="124"/>
    </row>
    <row r="49" spans="5:22" x14ac:dyDescent="0.25">
      <c r="E49" s="5"/>
      <c r="O49" s="5"/>
      <c r="R49" s="5"/>
      <c r="V49" s="5"/>
    </row>
  </sheetData>
  <mergeCells count="38"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H42:N42"/>
    <mergeCell ref="I9:I10"/>
    <mergeCell ref="J9:J10"/>
    <mergeCell ref="K9:K10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2017-01-05T07:28:14Z</cp:lastPrinted>
  <dcterms:created xsi:type="dcterms:W3CDTF">2016-10-07T07:24:19Z</dcterms:created>
  <dcterms:modified xsi:type="dcterms:W3CDTF">2017-01-05T07:28:33Z</dcterms:modified>
</cp:coreProperties>
</file>