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40" i="1" l="1"/>
  <c r="AD13" i="1" l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2" i="1"/>
  <c r="AE12" i="1" s="1"/>
  <c r="S42" i="1" l="1"/>
  <c r="R42" i="1"/>
  <c r="P42" i="1"/>
  <c r="O42" i="1"/>
  <c r="T42" i="1" l="1"/>
  <c r="Q42" i="1"/>
  <c r="AE33" i="1" l="1"/>
  <c r="AE11" i="1"/>
  <c r="AE13" i="1"/>
  <c r="AE14" i="1"/>
  <c r="AE15" i="1"/>
  <c r="AE16" i="1"/>
  <c r="AE18" i="1"/>
  <c r="AE19" i="1"/>
  <c r="AE20" i="1"/>
  <c r="AE21" i="1"/>
  <c r="AE22" i="1"/>
  <c r="AE23" i="1"/>
  <c r="AE24" i="1"/>
  <c r="AE25" i="1"/>
  <c r="AE27" i="1"/>
  <c r="AE28" i="1"/>
  <c r="AE29" i="1"/>
  <c r="AE30" i="1"/>
  <c r="AE32" i="1"/>
  <c r="AE34" i="1"/>
  <c r="AE35" i="1"/>
  <c r="AE36" i="1"/>
  <c r="AE37" i="1"/>
  <c r="AE38" i="1"/>
  <c r="AE39" i="1"/>
  <c r="AE41" i="1"/>
  <c r="AE31" i="1"/>
  <c r="AE26" i="1"/>
  <c r="AE17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<sst xmlns="http://schemas.openxmlformats.org/spreadsheetml/2006/main" count="59" uniqueCount="57">
  <si>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</si>
  <si>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</si>
  <si>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</si>
  <si>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</si>
  <si>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</si>
  <si>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</si>
  <si>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</si>
  <si>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</si>
  <si>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</si>
  <si>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</si>
  <si>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</si>
  <si>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</si>
  <si>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</si>
  <si>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</si>
  <si>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</si>
  <si>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</si>
  <si>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</si>
  <si>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</si>
  <si>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</si>
  <si>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</si>
  <si>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</si>
  <si>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</si>
  <si>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</si>
  <si>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</si>
  <si>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</si>
  <si>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</si>
  <si>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</si>
  <si>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</si>
  <si>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</si>
  <si>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</si>
  <si>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</si>
  <si>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</si>
  <si>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</si>
  <si>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</si>
  <si>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</si>
  <si>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</si>
  <si>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</si>
  <si>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</si>
  <si>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</si>
  <si>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</si>
  <si>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</si>
  <si>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</si>
  <si>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</si>
  <si>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</si>
  <si>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</si>
  <si>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</si>
  <si>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Зіньків</t>
    </r>
  </si>
  <si>
    <t>газопроводу  Єлецьк-Курськ-Диканька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</si>
  <si>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</si>
  <si>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</si>
  <si>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№15-28</t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</si>
  <si>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0,006</t>
    </r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</si>
  <si>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0,02</t>
    </r>
  </si>
  <si>
    <t>від.</t>
  </si>
  <si>
    <t>за період з 1 грудня по 31 грудня 2016р.</t>
  </si>
  <si>
    <t>30.12.2016р.</t>
  </si>
  <si>
    <t>Маршрут №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</si>
</sst>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wrapText="1"/>
      <protection locked="0"/>
    </xf>
    <xf numFmtId="2" fontId="1" fillId="0" borderId="15" xfId="0" applyNumberFormat="1" applyFont="1" applyBorder="1" applyAlignment="1" applyProtection="1">
      <alignment horizontal="center" wrapText="1"/>
      <protection locked="0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0" fillId="0" borderId="25" xfId="0" applyNumberFormat="1" applyFont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10" fillId="0" borderId="17" xfId="0" applyNumberFormat="1" applyFont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2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164" fontId="10" fillId="0" borderId="30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5" xfId="0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27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165" fontId="11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165" fontId="11" fillId="0" borderId="12" xfId="0" applyNumberFormat="1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165" fontId="15" fillId="0" borderId="11" xfId="0" applyNumberFormat="1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2" fontId="11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16" xfId="0" applyFont="1" applyBorder="1" applyProtection="1">
      <protection locked="0"/>
    </xf>
    <xf numFmtId="14" fontId="15" fillId="0" borderId="0" xfId="0" applyNumberFormat="1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F41" zoomScaleNormal="100" zoomScaleSheetLayoutView="90" workbookViewId="0">
      <selection activeCell="Q52" sqref="Q52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14</v>
      </c>
      <c r="B1" s="2"/>
      <c r="C1" s="2"/>
      <c r="D1" s="2"/>
      <c r="M1" s="13" t="s">
        <v>50</v>
      </c>
      <c r="AA1" s="82" t="s">
        <v>56</v>
      </c>
      <c r="AB1" s="82"/>
      <c r="AC1" s="82"/>
    </row>
    <row r="2" spans="1:34" x14ac:dyDescent="0.25">
      <c r="A2" s="11" t="s">
        <v>36</v>
      </c>
      <c r="B2" s="2"/>
      <c r="C2" s="12"/>
      <c r="D2" s="2"/>
      <c r="F2" s="2"/>
      <c r="G2" s="2"/>
      <c r="H2" s="2"/>
      <c r="I2" s="2"/>
      <c r="J2" s="2"/>
      <c r="K2" s="3" t="s">
        <v>39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37</v>
      </c>
      <c r="C3" s="3"/>
      <c r="F3" s="2"/>
      <c r="G3" s="2"/>
      <c r="H3" s="2"/>
      <c r="I3" s="2"/>
      <c r="J3" s="2"/>
      <c r="K3" s="15" t="s">
        <v>46</v>
      </c>
      <c r="Z3" s="14"/>
      <c r="AA3" s="14"/>
      <c r="AB3" s="14"/>
      <c r="AC3" s="14"/>
    </row>
    <row r="4" spans="1:34" x14ac:dyDescent="0.25">
      <c r="A4" s="10" t="s">
        <v>15</v>
      </c>
      <c r="G4" s="2"/>
      <c r="H4" s="2"/>
      <c r="I4" s="2"/>
      <c r="K4" s="4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14"/>
      <c r="AC4" s="14"/>
    </row>
    <row r="5" spans="1:34" x14ac:dyDescent="0.25">
      <c r="A5" s="10" t="s">
        <v>38</v>
      </c>
      <c r="F5" s="2"/>
      <c r="G5" s="2"/>
      <c r="H5" s="2"/>
      <c r="K5" s="3" t="s">
        <v>47</v>
      </c>
      <c r="M5" s="14"/>
      <c r="O5" s="14"/>
      <c r="P5" s="14"/>
      <c r="Q5" s="14"/>
      <c r="R5" s="14"/>
      <c r="S5" s="14"/>
      <c r="V5" s="14"/>
      <c r="W5" s="3" t="s">
        <v>54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85" t="s">
        <v>0</v>
      </c>
      <c r="B7" s="102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02" t="s">
        <v>21</v>
      </c>
      <c r="O7" s="103"/>
      <c r="P7" s="103"/>
      <c r="Q7" s="103"/>
      <c r="R7" s="103"/>
      <c r="S7" s="103"/>
      <c r="T7" s="103"/>
      <c r="U7" s="103"/>
      <c r="V7" s="103"/>
      <c r="W7" s="103"/>
      <c r="X7" s="94" t="s">
        <v>16</v>
      </c>
      <c r="Y7" s="92" t="s">
        <v>2</v>
      </c>
      <c r="Z7" s="88" t="s">
        <v>11</v>
      </c>
      <c r="AA7" s="88" t="s">
        <v>12</v>
      </c>
      <c r="AB7" s="90" t="s">
        <v>13</v>
      </c>
      <c r="AC7" s="83" t="s">
        <v>10</v>
      </c>
    </row>
    <row r="8" spans="1:34" ht="15" customHeight="1" thickBot="1" x14ac:dyDescent="0.3">
      <c r="A8" s="86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85" t="s">
        <v>17</v>
      </c>
      <c r="O8" s="20" t="s">
        <v>19</v>
      </c>
      <c r="P8" s="20"/>
      <c r="Q8" s="20"/>
      <c r="R8" s="20"/>
      <c r="S8" s="20"/>
      <c r="T8" s="20"/>
      <c r="U8" s="20"/>
      <c r="V8" s="20" t="s">
        <v>20</v>
      </c>
      <c r="W8" s="20"/>
      <c r="X8" s="95"/>
      <c r="Y8" s="93"/>
      <c r="Z8" s="89"/>
      <c r="AA8" s="89"/>
      <c r="AB8" s="91"/>
      <c r="AC8" s="84"/>
    </row>
    <row r="9" spans="1:34" ht="15" customHeight="1" x14ac:dyDescent="0.25">
      <c r="A9" s="87"/>
      <c r="B9" s="94" t="s">
        <v>24</v>
      </c>
      <c r="C9" s="96" t="s">
        <v>25</v>
      </c>
      <c r="D9" s="96" t="s">
        <v>26</v>
      </c>
      <c r="E9" s="96" t="s">
        <v>31</v>
      </c>
      <c r="F9" s="96" t="s">
        <v>32</v>
      </c>
      <c r="G9" s="96" t="s">
        <v>29</v>
      </c>
      <c r="H9" s="96" t="s">
        <v>33</v>
      </c>
      <c r="I9" s="96" t="s">
        <v>30</v>
      </c>
      <c r="J9" s="96" t="s">
        <v>28</v>
      </c>
      <c r="K9" s="96" t="s">
        <v>27</v>
      </c>
      <c r="L9" s="96" t="s">
        <v>34</v>
      </c>
      <c r="M9" s="104" t="s">
        <v>35</v>
      </c>
      <c r="N9" s="87"/>
      <c r="O9" s="94" t="s">
        <v>22</v>
      </c>
      <c r="P9" s="96" t="s">
        <v>4</v>
      </c>
      <c r="Q9" s="104" t="s">
        <v>5</v>
      </c>
      <c r="R9" s="94" t="s">
        <v>23</v>
      </c>
      <c r="S9" s="96" t="s">
        <v>6</v>
      </c>
      <c r="T9" s="104" t="s">
        <v>7</v>
      </c>
      <c r="U9" s="94" t="s">
        <v>18</v>
      </c>
      <c r="V9" s="96" t="s">
        <v>8</v>
      </c>
      <c r="W9" s="104" t="s">
        <v>9</v>
      </c>
      <c r="X9" s="95"/>
      <c r="Y9" s="93"/>
      <c r="Z9" s="89"/>
      <c r="AA9" s="89"/>
      <c r="AB9" s="91"/>
      <c r="AC9" s="84"/>
    </row>
    <row r="10" spans="1:34" ht="99" customHeight="1" thickBot="1" x14ac:dyDescent="0.3">
      <c r="A10" s="87"/>
      <c r="B10" s="95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05"/>
      <c r="N10" s="87"/>
      <c r="O10" s="110"/>
      <c r="P10" s="111"/>
      <c r="Q10" s="112"/>
      <c r="R10" s="95"/>
      <c r="S10" s="97"/>
      <c r="T10" s="105"/>
      <c r="U10" s="95"/>
      <c r="V10" s="97"/>
      <c r="W10" s="105"/>
      <c r="X10" s="95"/>
      <c r="Y10" s="93"/>
      <c r="Z10" s="89"/>
      <c r="AA10" s="89"/>
      <c r="AB10" s="91"/>
      <c r="AC10" s="84"/>
    </row>
    <row r="11" spans="1:34" x14ac:dyDescent="0.25">
      <c r="A11" s="29">
        <v>1</v>
      </c>
      <c r="B11" s="30"/>
      <c r="C11" s="8"/>
      <c r="D11" s="8"/>
      <c r="E11" s="8"/>
      <c r="F11" s="8"/>
      <c r="G11" s="8"/>
      <c r="H11" s="8"/>
      <c r="I11" s="8"/>
      <c r="J11" s="8"/>
      <c r="K11" s="8"/>
      <c r="L11" s="8"/>
      <c r="M11" s="35"/>
      <c r="N11" s="39"/>
      <c r="O11" s="75">
        <v>8666</v>
      </c>
      <c r="P11" s="76">
        <v>36.28</v>
      </c>
      <c r="Q11" s="77">
        <v>10.08</v>
      </c>
      <c r="R11" s="61">
        <v>9581</v>
      </c>
      <c r="S11" s="66">
        <v>40.11</v>
      </c>
      <c r="T11" s="62">
        <v>11.14</v>
      </c>
      <c r="U11" s="43"/>
      <c r="V11" s="23"/>
      <c r="W11" s="45"/>
      <c r="X11" s="21"/>
      <c r="Y11" s="18"/>
      <c r="Z11" s="18"/>
      <c r="AA11" s="18"/>
      <c r="AB11" s="113"/>
      <c r="AC11" s="114">
        <v>82.0261</v>
      </c>
      <c r="AD11" s="16"/>
      <c r="AE11" s="17" t="str">
        <f>IF(AD11=100,"ОК"," ")</f>
        <v xml:space="preserve"> </v>
      </c>
      <c r="AF11" s="7"/>
      <c r="AG11" s="7"/>
      <c r="AH11" s="7"/>
    </row>
    <row r="12" spans="1:34" x14ac:dyDescent="0.25">
      <c r="A12" s="29">
        <v>2</v>
      </c>
      <c r="B12" s="3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40"/>
      <c r="O12" s="61">
        <v>8666</v>
      </c>
      <c r="P12" s="66">
        <v>36.28</v>
      </c>
      <c r="Q12" s="62">
        <v>10.08</v>
      </c>
      <c r="R12" s="61">
        <v>9581</v>
      </c>
      <c r="S12" s="66">
        <v>40.11</v>
      </c>
      <c r="T12" s="62">
        <v>11.14</v>
      </c>
      <c r="U12" s="43"/>
      <c r="V12" s="23"/>
      <c r="W12" s="45"/>
      <c r="X12" s="21"/>
      <c r="Y12" s="18"/>
      <c r="Z12" s="18"/>
      <c r="AA12" s="18"/>
      <c r="AB12" s="113"/>
      <c r="AC12" s="114">
        <v>76.132600000000011</v>
      </c>
      <c r="AD12" s="16">
        <f>SUM(B12:M12)</f>
        <v>0</v>
      </c>
      <c r="AE12" s="17" t="str">
        <f>IF(AD12=100,"ОК"," ")</f>
        <v xml:space="preserve"> </v>
      </c>
      <c r="AF12" s="7"/>
      <c r="AG12" s="7"/>
      <c r="AH12" s="7"/>
    </row>
    <row r="13" spans="1:34" x14ac:dyDescent="0.25">
      <c r="A13" s="29">
        <v>3</v>
      </c>
      <c r="B13" s="30"/>
      <c r="C13" s="8"/>
      <c r="D13" s="8"/>
      <c r="E13" s="8"/>
      <c r="F13" s="8"/>
      <c r="G13" s="8"/>
      <c r="H13" s="8"/>
      <c r="I13" s="8"/>
      <c r="J13" s="8"/>
      <c r="K13" s="8"/>
      <c r="L13" s="8"/>
      <c r="M13" s="35"/>
      <c r="N13" s="39"/>
      <c r="O13" s="61">
        <v>8666</v>
      </c>
      <c r="P13" s="66">
        <v>36.28</v>
      </c>
      <c r="Q13" s="62">
        <v>10.08</v>
      </c>
      <c r="R13" s="61">
        <v>9581</v>
      </c>
      <c r="S13" s="66">
        <v>40.11</v>
      </c>
      <c r="T13" s="62">
        <v>11.14</v>
      </c>
      <c r="U13" s="21"/>
      <c r="V13" s="9"/>
      <c r="W13" s="47"/>
      <c r="X13" s="21"/>
      <c r="Y13" s="18"/>
      <c r="Z13" s="18"/>
      <c r="AA13" s="18"/>
      <c r="AB13" s="113"/>
      <c r="AC13" s="114">
        <v>78.49130000000001</v>
      </c>
      <c r="AD13" s="16">
        <f t="shared" ref="AD13:AD41" si="0">SUM(B13:M13)</f>
        <v>0</v>
      </c>
      <c r="AE13" s="17" t="str">
        <f>IF(AD13=100,"ОК"," ")</f>
        <v xml:space="preserve"> </v>
      </c>
      <c r="AF13" s="7"/>
      <c r="AG13" s="7"/>
      <c r="AH13" s="7"/>
    </row>
    <row r="14" spans="1:34" x14ac:dyDescent="0.25">
      <c r="A14" s="29">
        <v>4</v>
      </c>
      <c r="B14" s="30"/>
      <c r="C14" s="8"/>
      <c r="D14" s="8"/>
      <c r="E14" s="8"/>
      <c r="F14" s="8"/>
      <c r="G14" s="8"/>
      <c r="H14" s="8"/>
      <c r="I14" s="8"/>
      <c r="J14" s="8"/>
      <c r="K14" s="8"/>
      <c r="L14" s="8"/>
      <c r="M14" s="35"/>
      <c r="N14" s="39"/>
      <c r="O14" s="61">
        <v>8666</v>
      </c>
      <c r="P14" s="66">
        <v>36.28</v>
      </c>
      <c r="Q14" s="62">
        <v>10.08</v>
      </c>
      <c r="R14" s="61">
        <v>9581</v>
      </c>
      <c r="S14" s="66">
        <v>40.11</v>
      </c>
      <c r="T14" s="62">
        <v>11.14</v>
      </c>
      <c r="U14" s="21"/>
      <c r="V14" s="9"/>
      <c r="W14" s="47"/>
      <c r="X14" s="21"/>
      <c r="Y14" s="18"/>
      <c r="Z14" s="18"/>
      <c r="AA14" s="18"/>
      <c r="AB14" s="113"/>
      <c r="AC14" s="114">
        <v>81.767300000000006</v>
      </c>
      <c r="AD14" s="16">
        <f t="shared" si="0"/>
        <v>0</v>
      </c>
      <c r="AE14" s="17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29">
        <v>5</v>
      </c>
      <c r="B15" s="63">
        <v>86.945800000000006</v>
      </c>
      <c r="C15" s="64">
        <v>6.6212</v>
      </c>
      <c r="D15" s="64">
        <v>1.7695000000000001</v>
      </c>
      <c r="E15" s="64">
        <v>0.1605</v>
      </c>
      <c r="F15" s="64">
        <v>0.27889999999999998</v>
      </c>
      <c r="G15" s="64">
        <v>2.3E-3</v>
      </c>
      <c r="H15" s="64">
        <v>5.2299999999999999E-2</v>
      </c>
      <c r="I15" s="64">
        <v>4.2200000000000001E-2</v>
      </c>
      <c r="J15" s="64">
        <v>3.6799999999999999E-2</v>
      </c>
      <c r="K15" s="64">
        <v>7.3000000000000001E-3</v>
      </c>
      <c r="L15" s="64">
        <v>1.7134</v>
      </c>
      <c r="M15" s="65">
        <v>2.3698000000000001</v>
      </c>
      <c r="N15" s="73">
        <v>0.7752</v>
      </c>
      <c r="O15" s="61">
        <v>8408.8368760449011</v>
      </c>
      <c r="P15" s="66">
        <v>35.207799999999999</v>
      </c>
      <c r="Q15" s="62">
        <v>9.7794764663421443</v>
      </c>
      <c r="R15" s="61">
        <v>9306.0902794363501</v>
      </c>
      <c r="S15" s="66">
        <v>38.964599999999997</v>
      </c>
      <c r="T15" s="62">
        <v>10.822982086936278</v>
      </c>
      <c r="U15" s="61">
        <v>11600.000000000002</v>
      </c>
      <c r="V15" s="66">
        <v>48.569200000000002</v>
      </c>
      <c r="W15" s="62">
        <v>13.490798868121978</v>
      </c>
      <c r="X15" s="21">
        <v>-13.9</v>
      </c>
      <c r="Y15" s="18">
        <v>-11.6</v>
      </c>
      <c r="Z15" s="18" t="s">
        <v>51</v>
      </c>
      <c r="AA15" s="18" t="s">
        <v>52</v>
      </c>
      <c r="AB15" s="113" t="s">
        <v>53</v>
      </c>
      <c r="AC15" s="114">
        <v>85.244100000000003</v>
      </c>
      <c r="AD15" s="16">
        <f t="shared" si="0"/>
        <v>100</v>
      </c>
      <c r="AE15" s="17" t="str">
        <f t="shared" si="1"/>
        <v>ОК</v>
      </c>
      <c r="AF15" s="7"/>
      <c r="AG15" s="7"/>
      <c r="AH15" s="7"/>
    </row>
    <row r="16" spans="1:34" x14ac:dyDescent="0.25">
      <c r="A16" s="29">
        <v>6</v>
      </c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35"/>
      <c r="N16" s="39"/>
      <c r="O16" s="61">
        <v>8408.8368760449011</v>
      </c>
      <c r="P16" s="66">
        <v>35.207799999999999</v>
      </c>
      <c r="Q16" s="62">
        <v>9.7794764663421443</v>
      </c>
      <c r="R16" s="61">
        <v>9306.0902794363501</v>
      </c>
      <c r="S16" s="66">
        <v>38.964599999999997</v>
      </c>
      <c r="T16" s="62">
        <v>10.822982086936278</v>
      </c>
      <c r="U16" s="21"/>
      <c r="V16" s="9"/>
      <c r="W16" s="47"/>
      <c r="X16" s="21"/>
      <c r="Y16" s="18"/>
      <c r="Z16" s="18"/>
      <c r="AA16" s="18"/>
      <c r="AB16" s="113"/>
      <c r="AC16" s="114">
        <v>83.328299999999999</v>
      </c>
      <c r="AD16" s="16">
        <f t="shared" si="0"/>
        <v>0</v>
      </c>
      <c r="AE16" s="17" t="str">
        <f t="shared" si="1"/>
        <v xml:space="preserve"> </v>
      </c>
      <c r="AF16" s="7"/>
      <c r="AG16" s="7"/>
      <c r="AH16" s="7"/>
    </row>
    <row r="17" spans="1:34" x14ac:dyDescent="0.25">
      <c r="A17" s="29">
        <v>7</v>
      </c>
      <c r="B17" s="30"/>
      <c r="C17" s="8"/>
      <c r="D17" s="8"/>
      <c r="E17" s="8"/>
      <c r="F17" s="8"/>
      <c r="G17" s="8"/>
      <c r="H17" s="8"/>
      <c r="I17" s="8"/>
      <c r="J17" s="8"/>
      <c r="K17" s="8"/>
      <c r="L17" s="8"/>
      <c r="M17" s="35"/>
      <c r="N17" s="39"/>
      <c r="O17" s="61">
        <v>8408.8368760449011</v>
      </c>
      <c r="P17" s="66">
        <v>35.207799999999999</v>
      </c>
      <c r="Q17" s="62">
        <v>9.7794764663421443</v>
      </c>
      <c r="R17" s="61">
        <v>9306.0902794363501</v>
      </c>
      <c r="S17" s="66">
        <v>38.964599999999997</v>
      </c>
      <c r="T17" s="62">
        <v>10.822982086936278</v>
      </c>
      <c r="U17" s="21"/>
      <c r="V17" s="9"/>
      <c r="W17" s="47"/>
      <c r="X17" s="21"/>
      <c r="Y17" s="18"/>
      <c r="Z17" s="18"/>
      <c r="AA17" s="18"/>
      <c r="AB17" s="113"/>
      <c r="AC17" s="114">
        <v>92.718999999999994</v>
      </c>
      <c r="AD17" s="16">
        <f t="shared" si="0"/>
        <v>0</v>
      </c>
      <c r="AE17" s="17" t="str">
        <f t="shared" si="1"/>
        <v xml:space="preserve"> </v>
      </c>
      <c r="AF17" s="7"/>
      <c r="AG17" s="7"/>
      <c r="AH17" s="7"/>
    </row>
    <row r="18" spans="1:34" x14ac:dyDescent="0.25">
      <c r="A18" s="29">
        <v>8</v>
      </c>
      <c r="B18" s="3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7"/>
      <c r="N18" s="41"/>
      <c r="O18" s="61">
        <v>8408.8368760449011</v>
      </c>
      <c r="P18" s="66">
        <v>35.207799999999999</v>
      </c>
      <c r="Q18" s="62">
        <v>9.7794764663421443</v>
      </c>
      <c r="R18" s="61">
        <v>9306.0902794363501</v>
      </c>
      <c r="S18" s="66">
        <v>38.964599999999997</v>
      </c>
      <c r="T18" s="62">
        <v>10.822982086936278</v>
      </c>
      <c r="U18" s="44"/>
      <c r="V18" s="24"/>
      <c r="W18" s="46"/>
      <c r="X18" s="21"/>
      <c r="Y18" s="18"/>
      <c r="Z18" s="18"/>
      <c r="AA18" s="18"/>
      <c r="AB18" s="113"/>
      <c r="AC18" s="114">
        <v>88.451700000000002</v>
      </c>
      <c r="AD18" s="16">
        <f t="shared" si="0"/>
        <v>0</v>
      </c>
      <c r="AE18" s="17" t="str">
        <f t="shared" si="1"/>
        <v xml:space="preserve"> </v>
      </c>
      <c r="AF18" s="7"/>
      <c r="AG18" s="7"/>
      <c r="AH18" s="7"/>
    </row>
    <row r="19" spans="1:34" x14ac:dyDescent="0.25">
      <c r="A19" s="29">
        <v>9</v>
      </c>
      <c r="B19" s="30"/>
      <c r="C19" s="8"/>
      <c r="D19" s="8"/>
      <c r="E19" s="8"/>
      <c r="F19" s="8"/>
      <c r="G19" s="8"/>
      <c r="H19" s="8"/>
      <c r="I19" s="8"/>
      <c r="J19" s="8"/>
      <c r="K19" s="8"/>
      <c r="L19" s="8"/>
      <c r="M19" s="35"/>
      <c r="N19" s="39"/>
      <c r="O19" s="61">
        <v>8408.8368760449011</v>
      </c>
      <c r="P19" s="66">
        <v>35.207799999999999</v>
      </c>
      <c r="Q19" s="62">
        <v>9.7794764663421443</v>
      </c>
      <c r="R19" s="61">
        <v>9306.0902794363501</v>
      </c>
      <c r="S19" s="66">
        <v>38.964599999999997</v>
      </c>
      <c r="T19" s="62">
        <v>10.822982086936278</v>
      </c>
      <c r="U19" s="21"/>
      <c r="V19" s="9"/>
      <c r="W19" s="47"/>
      <c r="X19" s="21"/>
      <c r="Y19" s="18"/>
      <c r="Z19" s="18"/>
      <c r="AA19" s="18"/>
      <c r="AB19" s="113"/>
      <c r="AC19" s="114">
        <v>78.63539999999999</v>
      </c>
      <c r="AD19" s="16">
        <f t="shared" si="0"/>
        <v>0</v>
      </c>
      <c r="AE19" s="17" t="str">
        <f t="shared" si="1"/>
        <v xml:space="preserve"> </v>
      </c>
      <c r="AF19" s="7"/>
      <c r="AG19" s="7"/>
      <c r="AH19" s="7"/>
    </row>
    <row r="20" spans="1:34" x14ac:dyDescent="0.25">
      <c r="A20" s="29">
        <v>10</v>
      </c>
      <c r="B20" s="30"/>
      <c r="C20" s="8"/>
      <c r="D20" s="8"/>
      <c r="E20" s="8"/>
      <c r="F20" s="8"/>
      <c r="G20" s="8"/>
      <c r="H20" s="8"/>
      <c r="I20" s="8"/>
      <c r="J20" s="8"/>
      <c r="K20" s="8"/>
      <c r="L20" s="8"/>
      <c r="M20" s="35"/>
      <c r="N20" s="39"/>
      <c r="O20" s="61">
        <v>8408.8368760449011</v>
      </c>
      <c r="P20" s="66">
        <v>35.207799999999999</v>
      </c>
      <c r="Q20" s="62">
        <v>9.7794764663421443</v>
      </c>
      <c r="R20" s="61">
        <v>9306.0902794363501</v>
      </c>
      <c r="S20" s="66">
        <v>38.964599999999997</v>
      </c>
      <c r="T20" s="62">
        <v>10.822982086936278</v>
      </c>
      <c r="U20" s="21"/>
      <c r="V20" s="9"/>
      <c r="W20" s="47"/>
      <c r="X20" s="21"/>
      <c r="Y20" s="18"/>
      <c r="Z20" s="18"/>
      <c r="AA20" s="18"/>
      <c r="AB20" s="113"/>
      <c r="AC20" s="114">
        <v>73.418800000000005</v>
      </c>
      <c r="AD20" s="16">
        <f t="shared" si="0"/>
        <v>0</v>
      </c>
      <c r="AE20" s="17" t="str">
        <f t="shared" si="1"/>
        <v xml:space="preserve"> </v>
      </c>
      <c r="AF20" s="7"/>
      <c r="AG20" s="7"/>
      <c r="AH20" s="7"/>
    </row>
    <row r="21" spans="1:34" x14ac:dyDescent="0.25">
      <c r="A21" s="29">
        <v>11</v>
      </c>
      <c r="B21" s="30"/>
      <c r="C21" s="8"/>
      <c r="D21" s="8"/>
      <c r="E21" s="8"/>
      <c r="F21" s="8"/>
      <c r="G21" s="8"/>
      <c r="H21" s="8"/>
      <c r="I21" s="8"/>
      <c r="J21" s="8"/>
      <c r="K21" s="8"/>
      <c r="L21" s="8"/>
      <c r="M21" s="35"/>
      <c r="N21" s="39"/>
      <c r="O21" s="61">
        <v>8408.8368760449011</v>
      </c>
      <c r="P21" s="66">
        <v>35.207799999999999</v>
      </c>
      <c r="Q21" s="62">
        <v>9.7794764663421443</v>
      </c>
      <c r="R21" s="61">
        <v>9306.0902794363501</v>
      </c>
      <c r="S21" s="66">
        <v>38.964599999999997</v>
      </c>
      <c r="T21" s="62">
        <v>10.822982086936278</v>
      </c>
      <c r="U21" s="21"/>
      <c r="V21" s="9"/>
      <c r="W21" s="47"/>
      <c r="X21" s="21"/>
      <c r="Y21" s="18"/>
      <c r="Z21" s="18"/>
      <c r="AA21" s="18"/>
      <c r="AB21" s="113"/>
      <c r="AC21" s="114">
        <v>78.792899999999989</v>
      </c>
      <c r="AD21" s="16">
        <f t="shared" si="0"/>
        <v>0</v>
      </c>
      <c r="AE21" s="17" t="str">
        <f t="shared" si="1"/>
        <v xml:space="preserve"> </v>
      </c>
      <c r="AF21" s="7"/>
      <c r="AG21" s="7"/>
      <c r="AH21" s="7"/>
    </row>
    <row r="22" spans="1:34" x14ac:dyDescent="0.25">
      <c r="A22" s="29">
        <v>12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35"/>
      <c r="N22" s="39"/>
      <c r="O22" s="61">
        <v>8408.8368760449011</v>
      </c>
      <c r="P22" s="66">
        <v>35.207799999999999</v>
      </c>
      <c r="Q22" s="62">
        <v>9.7794764663421443</v>
      </c>
      <c r="R22" s="61">
        <v>9306.0902794363501</v>
      </c>
      <c r="S22" s="66">
        <v>38.964599999999997</v>
      </c>
      <c r="T22" s="62">
        <v>10.822982086936278</v>
      </c>
      <c r="U22" s="21"/>
      <c r="V22" s="9"/>
      <c r="W22" s="47"/>
      <c r="X22" s="21"/>
      <c r="Y22" s="18"/>
      <c r="Z22" s="18"/>
      <c r="AA22" s="18"/>
      <c r="AB22" s="113"/>
      <c r="AC22" s="114">
        <v>78.81089999999999</v>
      </c>
      <c r="AD22" s="16">
        <f t="shared" si="0"/>
        <v>0</v>
      </c>
      <c r="AE22" s="17" t="str">
        <f t="shared" si="1"/>
        <v xml:space="preserve"> </v>
      </c>
      <c r="AF22" s="7"/>
      <c r="AG22" s="7"/>
      <c r="AH22" s="7"/>
    </row>
    <row r="23" spans="1:34" x14ac:dyDescent="0.25">
      <c r="A23" s="29">
        <v>13</v>
      </c>
      <c r="B23" s="63">
        <v>86.363399999999999</v>
      </c>
      <c r="C23" s="64">
        <v>7.0392000000000001</v>
      </c>
      <c r="D23" s="64">
        <v>1.9419999999999999</v>
      </c>
      <c r="E23" s="64">
        <v>0.1694</v>
      </c>
      <c r="F23" s="64">
        <v>0.30130000000000001</v>
      </c>
      <c r="G23" s="64">
        <v>2.2000000000000001E-3</v>
      </c>
      <c r="H23" s="64">
        <v>5.4699999999999999E-2</v>
      </c>
      <c r="I23" s="64">
        <v>4.4900000000000002E-2</v>
      </c>
      <c r="J23" s="64">
        <v>4.3200000000000002E-2</v>
      </c>
      <c r="K23" s="64">
        <v>6.9999999999999999E-4</v>
      </c>
      <c r="L23" s="64">
        <v>1.5668</v>
      </c>
      <c r="M23" s="65">
        <v>2.472</v>
      </c>
      <c r="N23" s="73">
        <v>0.78100000000000003</v>
      </c>
      <c r="O23" s="61">
        <v>8469.6680200620976</v>
      </c>
      <c r="P23" s="66">
        <v>35.462499999999999</v>
      </c>
      <c r="Q23" s="62">
        <v>9.8502230808985036</v>
      </c>
      <c r="R23" s="61">
        <v>9371.411511822309</v>
      </c>
      <c r="S23" s="66">
        <v>39.238100000000003</v>
      </c>
      <c r="T23" s="62">
        <v>10.898950673827384</v>
      </c>
      <c r="U23" s="61">
        <v>11638.165751134464</v>
      </c>
      <c r="V23" s="66">
        <v>48.728999999999999</v>
      </c>
      <c r="W23" s="62">
        <v>13.535185632967307</v>
      </c>
      <c r="X23" s="21">
        <v>-15.9</v>
      </c>
      <c r="Y23" s="18">
        <v>-12.4</v>
      </c>
      <c r="Z23" s="18"/>
      <c r="AA23" s="18"/>
      <c r="AB23" s="113"/>
      <c r="AC23" s="114">
        <v>88.7102</v>
      </c>
      <c r="AD23" s="16">
        <f t="shared" si="0"/>
        <v>99.999799999999965</v>
      </c>
      <c r="AE23" s="17" t="str">
        <f t="shared" si="1"/>
        <v xml:space="preserve"> </v>
      </c>
      <c r="AF23" s="7"/>
      <c r="AG23" s="7"/>
      <c r="AH23" s="7"/>
    </row>
    <row r="24" spans="1:34" x14ac:dyDescent="0.25">
      <c r="A24" s="29">
        <v>14</v>
      </c>
      <c r="B24" s="30"/>
      <c r="C24" s="8"/>
      <c r="D24" s="8"/>
      <c r="E24" s="8"/>
      <c r="F24" s="8"/>
      <c r="G24" s="8"/>
      <c r="H24" s="8"/>
      <c r="I24" s="8"/>
      <c r="J24" s="8"/>
      <c r="K24" s="8"/>
      <c r="L24" s="8"/>
      <c r="M24" s="35"/>
      <c r="N24" s="39"/>
      <c r="O24" s="61">
        <v>8469.6680200620976</v>
      </c>
      <c r="P24" s="66">
        <v>35.462499999999999</v>
      </c>
      <c r="Q24" s="62">
        <v>9.8502230808985036</v>
      </c>
      <c r="R24" s="61">
        <v>9371.411511822309</v>
      </c>
      <c r="S24" s="66">
        <v>39.238100000000003</v>
      </c>
      <c r="T24" s="62">
        <v>10.898950673827384</v>
      </c>
      <c r="U24" s="21"/>
      <c r="V24" s="9"/>
      <c r="W24" s="47"/>
      <c r="X24" s="21"/>
      <c r="Y24" s="18"/>
      <c r="Z24" s="18"/>
      <c r="AA24" s="18"/>
      <c r="AB24" s="113"/>
      <c r="AC24" s="114">
        <v>80.994399999999999</v>
      </c>
      <c r="AD24" s="16">
        <f t="shared" si="0"/>
        <v>0</v>
      </c>
      <c r="AE24" s="17" t="str">
        <f t="shared" si="1"/>
        <v xml:space="preserve"> </v>
      </c>
      <c r="AF24" s="7"/>
      <c r="AG24" s="7"/>
      <c r="AH24" s="7"/>
    </row>
    <row r="25" spans="1:34" x14ac:dyDescent="0.25">
      <c r="A25" s="29">
        <v>15</v>
      </c>
      <c r="B25" s="30"/>
      <c r="C25" s="8"/>
      <c r="D25" s="8"/>
      <c r="E25" s="8"/>
      <c r="F25" s="8"/>
      <c r="G25" s="8"/>
      <c r="H25" s="8"/>
      <c r="I25" s="8"/>
      <c r="J25" s="8"/>
      <c r="K25" s="8"/>
      <c r="L25" s="8"/>
      <c r="M25" s="35"/>
      <c r="N25" s="39"/>
      <c r="O25" s="61">
        <v>8469.6680200620976</v>
      </c>
      <c r="P25" s="66">
        <v>35.462499999999999</v>
      </c>
      <c r="Q25" s="62">
        <v>9.8502230808985036</v>
      </c>
      <c r="R25" s="61">
        <v>9371.411511822309</v>
      </c>
      <c r="S25" s="66">
        <v>39.238100000000003</v>
      </c>
      <c r="T25" s="62">
        <v>10.898950673827384</v>
      </c>
      <c r="U25" s="21"/>
      <c r="V25" s="9"/>
      <c r="W25" s="47"/>
      <c r="X25" s="21"/>
      <c r="Y25" s="18"/>
      <c r="Z25" s="18"/>
      <c r="AA25" s="18"/>
      <c r="AB25" s="113"/>
      <c r="AC25" s="114">
        <v>83.8626</v>
      </c>
      <c r="AD25" s="16">
        <f t="shared" si="0"/>
        <v>0</v>
      </c>
      <c r="AE25" s="17" t="str">
        <f t="shared" si="1"/>
        <v xml:space="preserve"> </v>
      </c>
      <c r="AF25" s="7"/>
      <c r="AG25" s="7"/>
      <c r="AH25" s="7"/>
    </row>
    <row r="26" spans="1:34" x14ac:dyDescent="0.25">
      <c r="A26" s="29">
        <v>16</v>
      </c>
      <c r="B26" s="30"/>
      <c r="C26" s="8"/>
      <c r="D26" s="8"/>
      <c r="E26" s="8"/>
      <c r="F26" s="8"/>
      <c r="G26" s="8"/>
      <c r="H26" s="8"/>
      <c r="I26" s="8"/>
      <c r="J26" s="8"/>
      <c r="K26" s="8"/>
      <c r="L26" s="8"/>
      <c r="M26" s="35"/>
      <c r="N26" s="39"/>
      <c r="O26" s="61">
        <v>8469.6680200620976</v>
      </c>
      <c r="P26" s="66">
        <v>35.462499999999999</v>
      </c>
      <c r="Q26" s="62">
        <v>9.8502230808985036</v>
      </c>
      <c r="R26" s="61">
        <v>9371.411511822309</v>
      </c>
      <c r="S26" s="66">
        <v>39.238100000000003</v>
      </c>
      <c r="T26" s="62">
        <v>10.898950673827384</v>
      </c>
      <c r="U26" s="21"/>
      <c r="V26" s="9"/>
      <c r="W26" s="47"/>
      <c r="X26" s="21"/>
      <c r="Y26" s="18"/>
      <c r="Z26" s="18"/>
      <c r="AA26" s="18"/>
      <c r="AB26" s="113"/>
      <c r="AC26" s="114">
        <v>91.221199999999996</v>
      </c>
      <c r="AD26" s="16">
        <f t="shared" si="0"/>
        <v>0</v>
      </c>
      <c r="AE26" s="17" t="str">
        <f t="shared" si="1"/>
        <v xml:space="preserve"> </v>
      </c>
      <c r="AF26" s="7"/>
      <c r="AG26" s="7"/>
      <c r="AH26" s="7"/>
    </row>
    <row r="27" spans="1:34" x14ac:dyDescent="0.25">
      <c r="A27" s="29">
        <v>17</v>
      </c>
      <c r="B27" s="30"/>
      <c r="C27" s="8"/>
      <c r="D27" s="8"/>
      <c r="E27" s="8"/>
      <c r="F27" s="8"/>
      <c r="G27" s="8"/>
      <c r="H27" s="8"/>
      <c r="I27" s="8"/>
      <c r="J27" s="8"/>
      <c r="K27" s="8"/>
      <c r="L27" s="8"/>
      <c r="M27" s="35"/>
      <c r="N27" s="39"/>
      <c r="O27" s="61">
        <v>8469.6680200620976</v>
      </c>
      <c r="P27" s="66">
        <v>35.462499999999999</v>
      </c>
      <c r="Q27" s="62">
        <v>9.8502230808985036</v>
      </c>
      <c r="R27" s="61">
        <v>9371.411511822309</v>
      </c>
      <c r="S27" s="66">
        <v>39.238100000000003</v>
      </c>
      <c r="T27" s="62">
        <v>10.898950673827384</v>
      </c>
      <c r="U27" s="21"/>
      <c r="V27" s="9"/>
      <c r="W27" s="47"/>
      <c r="X27" s="21"/>
      <c r="Y27" s="18"/>
      <c r="Z27" s="18"/>
      <c r="AA27" s="18"/>
      <c r="AB27" s="113"/>
      <c r="AC27" s="114">
        <v>89.114999999999995</v>
      </c>
      <c r="AD27" s="16">
        <f t="shared" si="0"/>
        <v>0</v>
      </c>
      <c r="AE27" s="17" t="str">
        <f t="shared" si="1"/>
        <v xml:space="preserve"> </v>
      </c>
      <c r="AF27" s="7"/>
      <c r="AG27" s="7"/>
      <c r="AH27" s="7"/>
    </row>
    <row r="28" spans="1:34" x14ac:dyDescent="0.25">
      <c r="A28" s="29">
        <v>18</v>
      </c>
      <c r="B28" s="30"/>
      <c r="C28" s="8"/>
      <c r="D28" s="8"/>
      <c r="E28" s="8"/>
      <c r="F28" s="8"/>
      <c r="G28" s="8"/>
      <c r="H28" s="8"/>
      <c r="I28" s="8"/>
      <c r="J28" s="8"/>
      <c r="K28" s="8"/>
      <c r="L28" s="8"/>
      <c r="M28" s="35"/>
      <c r="N28" s="39"/>
      <c r="O28" s="61">
        <v>8469.6680200620976</v>
      </c>
      <c r="P28" s="66">
        <v>35.462499999999999</v>
      </c>
      <c r="Q28" s="62">
        <v>9.8502230808985036</v>
      </c>
      <c r="R28" s="61">
        <v>9371.411511822309</v>
      </c>
      <c r="S28" s="66">
        <v>39.238100000000003</v>
      </c>
      <c r="T28" s="62">
        <v>10.898950673827384</v>
      </c>
      <c r="U28" s="21"/>
      <c r="V28" s="9"/>
      <c r="W28" s="47"/>
      <c r="X28" s="21"/>
      <c r="Y28" s="18"/>
      <c r="Z28" s="18"/>
      <c r="AA28" s="18"/>
      <c r="AB28" s="113"/>
      <c r="AC28" s="114">
        <v>82.912399999999991</v>
      </c>
      <c r="AD28" s="16">
        <f t="shared" si="0"/>
        <v>0</v>
      </c>
      <c r="AE28" s="17" t="str">
        <f t="shared" si="1"/>
        <v xml:space="preserve"> </v>
      </c>
      <c r="AF28" s="7"/>
      <c r="AG28" s="7"/>
      <c r="AH28" s="7"/>
    </row>
    <row r="29" spans="1:34" x14ac:dyDescent="0.25">
      <c r="A29" s="29">
        <v>19</v>
      </c>
      <c r="B29" s="30"/>
      <c r="C29" s="8"/>
      <c r="D29" s="8"/>
      <c r="E29" s="8"/>
      <c r="F29" s="8"/>
      <c r="G29" s="8"/>
      <c r="H29" s="8"/>
      <c r="I29" s="8"/>
      <c r="J29" s="8"/>
      <c r="K29" s="8"/>
      <c r="L29" s="8"/>
      <c r="M29" s="35"/>
      <c r="N29" s="39"/>
      <c r="O29" s="61">
        <v>8469.6680200620976</v>
      </c>
      <c r="P29" s="66">
        <v>35.462499999999999</v>
      </c>
      <c r="Q29" s="62">
        <v>9.8502230808985036</v>
      </c>
      <c r="R29" s="61">
        <v>9371.411511822309</v>
      </c>
      <c r="S29" s="66">
        <v>39.238100000000003</v>
      </c>
      <c r="T29" s="62">
        <v>10.898950673827384</v>
      </c>
      <c r="U29" s="21"/>
      <c r="V29" s="9"/>
      <c r="W29" s="47"/>
      <c r="X29" s="21"/>
      <c r="Y29" s="18"/>
      <c r="Z29" s="18"/>
      <c r="AA29" s="18"/>
      <c r="AB29" s="113"/>
      <c r="AC29" s="114">
        <v>78.248899999999992</v>
      </c>
      <c r="AD29" s="16">
        <f t="shared" si="0"/>
        <v>0</v>
      </c>
      <c r="AE29" s="17" t="str">
        <f t="shared" si="1"/>
        <v xml:space="preserve"> </v>
      </c>
      <c r="AF29" s="7"/>
      <c r="AG29" s="7"/>
      <c r="AH29" s="7"/>
    </row>
    <row r="30" spans="1:34" x14ac:dyDescent="0.25">
      <c r="A30" s="29">
        <v>20</v>
      </c>
      <c r="B30" s="69">
        <v>91.746300000000005</v>
      </c>
      <c r="C30" s="70">
        <v>4.1555</v>
      </c>
      <c r="D30" s="70">
        <v>0.96889999999999998</v>
      </c>
      <c r="E30" s="70">
        <v>0.1178</v>
      </c>
      <c r="F30" s="70">
        <v>0.16400000000000001</v>
      </c>
      <c r="G30" s="70">
        <v>3.0999999999999999E-3</v>
      </c>
      <c r="H30" s="70">
        <v>3.3399999999999999E-2</v>
      </c>
      <c r="I30" s="70">
        <v>2.12E-2</v>
      </c>
      <c r="J30" s="70">
        <v>2.18E-2</v>
      </c>
      <c r="K30" s="70">
        <v>2.06E-2</v>
      </c>
      <c r="L30" s="70">
        <v>1.8745000000000001</v>
      </c>
      <c r="M30" s="71">
        <v>0.873</v>
      </c>
      <c r="N30" s="74">
        <v>0.73060000000000003</v>
      </c>
      <c r="O30" s="68">
        <v>8216.6467637926926</v>
      </c>
      <c r="P30" s="67">
        <v>34.403100000000002</v>
      </c>
      <c r="Q30" s="72">
        <v>9.5559593845459094</v>
      </c>
      <c r="R30" s="68">
        <v>9104.2990207786006</v>
      </c>
      <c r="S30" s="67">
        <v>38.119700000000002</v>
      </c>
      <c r="T30" s="72">
        <v>10.588298872807238</v>
      </c>
      <c r="U30" s="68">
        <v>11689.921184619061</v>
      </c>
      <c r="V30" s="67">
        <v>48.945700000000002</v>
      </c>
      <c r="W30" s="72">
        <v>13.595377197059822</v>
      </c>
      <c r="X30" s="21">
        <v>-8.8000000000000007</v>
      </c>
      <c r="Y30" s="18">
        <v>-13.6</v>
      </c>
      <c r="Z30" s="18"/>
      <c r="AA30" s="18"/>
      <c r="AB30" s="113"/>
      <c r="AC30" s="114">
        <v>81.100300000000004</v>
      </c>
      <c r="AD30" s="16">
        <f t="shared" si="0"/>
        <v>100.00010000000002</v>
      </c>
      <c r="AE30" s="17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29">
        <v>21</v>
      </c>
      <c r="B31" s="30"/>
      <c r="C31" s="8"/>
      <c r="D31" s="8"/>
      <c r="E31" s="8"/>
      <c r="F31" s="8"/>
      <c r="G31" s="8"/>
      <c r="H31" s="8"/>
      <c r="I31" s="8"/>
      <c r="J31" s="8"/>
      <c r="K31" s="8"/>
      <c r="L31" s="8"/>
      <c r="M31" s="35"/>
      <c r="N31" s="39"/>
      <c r="O31" s="68">
        <v>8216.6467637926926</v>
      </c>
      <c r="P31" s="67">
        <v>34.403100000000002</v>
      </c>
      <c r="Q31" s="72">
        <v>9.5559593845459094</v>
      </c>
      <c r="R31" s="68">
        <v>9104.2990207786006</v>
      </c>
      <c r="S31" s="67">
        <v>38.119700000000002</v>
      </c>
      <c r="T31" s="72">
        <v>10.588298872807238</v>
      </c>
      <c r="U31" s="21"/>
      <c r="V31" s="9"/>
      <c r="W31" s="47"/>
      <c r="X31" s="21"/>
      <c r="Y31" s="18"/>
      <c r="Z31" s="18"/>
      <c r="AA31" s="18"/>
      <c r="AB31" s="113"/>
      <c r="AC31" s="114">
        <v>87.551699999999997</v>
      </c>
      <c r="AD31" s="16">
        <f t="shared" si="0"/>
        <v>0</v>
      </c>
      <c r="AE31" s="17" t="str">
        <f t="shared" si="1"/>
        <v xml:space="preserve"> </v>
      </c>
      <c r="AF31" s="7"/>
      <c r="AG31" s="7"/>
      <c r="AH31" s="7"/>
    </row>
    <row r="32" spans="1:34" x14ac:dyDescent="0.25">
      <c r="A32" s="29">
        <v>22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35"/>
      <c r="N32" s="39"/>
      <c r="O32" s="68">
        <v>8216.6467637926926</v>
      </c>
      <c r="P32" s="67">
        <v>34.403100000000002</v>
      </c>
      <c r="Q32" s="72">
        <v>9.5559593845459094</v>
      </c>
      <c r="R32" s="68">
        <v>9104.2990207786006</v>
      </c>
      <c r="S32" s="67">
        <v>38.119700000000002</v>
      </c>
      <c r="T32" s="72">
        <v>10.588298872807238</v>
      </c>
      <c r="U32" s="21"/>
      <c r="V32" s="9"/>
      <c r="W32" s="47"/>
      <c r="X32" s="21"/>
      <c r="Y32" s="18"/>
      <c r="Z32" s="18"/>
      <c r="AA32" s="18"/>
      <c r="AB32" s="113"/>
      <c r="AC32" s="114">
        <v>81.155500000000004</v>
      </c>
      <c r="AD32" s="16">
        <f t="shared" si="0"/>
        <v>0</v>
      </c>
      <c r="AE32" s="17" t="str">
        <f t="shared" si="1"/>
        <v xml:space="preserve"> </v>
      </c>
      <c r="AF32" s="7"/>
      <c r="AG32" s="7"/>
      <c r="AH32" s="7"/>
    </row>
    <row r="33" spans="1:34" x14ac:dyDescent="0.25">
      <c r="A33" s="29">
        <v>23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35"/>
      <c r="N33" s="39"/>
      <c r="O33" s="68">
        <v>8216.6467637926926</v>
      </c>
      <c r="P33" s="67">
        <v>34.403100000000002</v>
      </c>
      <c r="Q33" s="72">
        <v>9.5559593845459094</v>
      </c>
      <c r="R33" s="68">
        <v>9104.2990207786006</v>
      </c>
      <c r="S33" s="67">
        <v>38.119700000000002</v>
      </c>
      <c r="T33" s="72">
        <v>10.588298872807238</v>
      </c>
      <c r="U33" s="21"/>
      <c r="V33" s="9"/>
      <c r="W33" s="47"/>
      <c r="X33" s="21"/>
      <c r="Y33" s="18"/>
      <c r="Z33" s="18"/>
      <c r="AA33" s="18"/>
      <c r="AB33" s="113"/>
      <c r="AC33" s="114">
        <v>79.867100000000008</v>
      </c>
      <c r="AD33" s="16">
        <f t="shared" si="0"/>
        <v>0</v>
      </c>
      <c r="AE33" s="17" t="str">
        <f>IF(AD33=100,"ОК"," ")</f>
        <v xml:space="preserve"> </v>
      </c>
      <c r="AF33" s="7"/>
      <c r="AG33" s="7"/>
      <c r="AH33" s="7"/>
    </row>
    <row r="34" spans="1:34" x14ac:dyDescent="0.25">
      <c r="A34" s="29">
        <v>24</v>
      </c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35"/>
      <c r="N34" s="39"/>
      <c r="O34" s="68">
        <v>8216.6467637926926</v>
      </c>
      <c r="P34" s="67">
        <v>34.403100000000002</v>
      </c>
      <c r="Q34" s="72">
        <v>9.5559593845459094</v>
      </c>
      <c r="R34" s="68">
        <v>9104.2990207786006</v>
      </c>
      <c r="S34" s="67">
        <v>38.119700000000002</v>
      </c>
      <c r="T34" s="72">
        <v>10.588298872807238</v>
      </c>
      <c r="U34" s="21"/>
      <c r="V34" s="9"/>
      <c r="W34" s="47"/>
      <c r="X34" s="21"/>
      <c r="Y34" s="18"/>
      <c r="Z34" s="18"/>
      <c r="AA34" s="18"/>
      <c r="AB34" s="113"/>
      <c r="AC34" s="114">
        <v>76.732300000000009</v>
      </c>
      <c r="AD34" s="16">
        <f t="shared" si="0"/>
        <v>0</v>
      </c>
      <c r="AE34" s="17" t="str">
        <f t="shared" si="1"/>
        <v xml:space="preserve"> </v>
      </c>
      <c r="AF34" s="7"/>
      <c r="AG34" s="7"/>
      <c r="AH34" s="7"/>
    </row>
    <row r="35" spans="1:34" x14ac:dyDescent="0.25">
      <c r="A35" s="29">
        <v>25</v>
      </c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35"/>
      <c r="N35" s="39"/>
      <c r="O35" s="68">
        <v>8216.6467637926926</v>
      </c>
      <c r="P35" s="67">
        <v>34.403100000000002</v>
      </c>
      <c r="Q35" s="72">
        <v>9.5559593845459094</v>
      </c>
      <c r="R35" s="68">
        <v>9104.2990207786006</v>
      </c>
      <c r="S35" s="67">
        <v>38.119700000000002</v>
      </c>
      <c r="T35" s="72">
        <v>10.588298872807238</v>
      </c>
      <c r="U35" s="21"/>
      <c r="V35" s="9"/>
      <c r="W35" s="47"/>
      <c r="X35" s="21"/>
      <c r="Y35" s="18"/>
      <c r="Z35" s="18"/>
      <c r="AA35" s="18"/>
      <c r="AB35" s="113"/>
      <c r="AC35" s="114">
        <v>76.886399999999995</v>
      </c>
      <c r="AD35" s="16">
        <f t="shared" si="0"/>
        <v>0</v>
      </c>
      <c r="AE35" s="17" t="str">
        <f t="shared" si="1"/>
        <v xml:space="preserve"> </v>
      </c>
      <c r="AF35" s="7"/>
      <c r="AG35" s="7"/>
      <c r="AH35" s="7"/>
    </row>
    <row r="36" spans="1:34" x14ac:dyDescent="0.25">
      <c r="A36" s="29">
        <v>26</v>
      </c>
      <c r="B36" s="30"/>
      <c r="C36" s="8"/>
      <c r="D36" s="8"/>
      <c r="E36" s="8"/>
      <c r="F36" s="8"/>
      <c r="G36" s="8"/>
      <c r="H36" s="8"/>
      <c r="I36" s="8"/>
      <c r="J36" s="8"/>
      <c r="K36" s="8"/>
      <c r="L36" s="8"/>
      <c r="M36" s="35"/>
      <c r="N36" s="39"/>
      <c r="O36" s="68">
        <v>8216.6467637926926</v>
      </c>
      <c r="P36" s="67">
        <v>34.403100000000002</v>
      </c>
      <c r="Q36" s="72">
        <v>9.5559593845459094</v>
      </c>
      <c r="R36" s="68">
        <v>9104.2990207786006</v>
      </c>
      <c r="S36" s="67">
        <v>38.119700000000002</v>
      </c>
      <c r="T36" s="72">
        <v>10.588298872807238</v>
      </c>
      <c r="U36" s="21"/>
      <c r="V36" s="9"/>
      <c r="W36" s="47"/>
      <c r="X36" s="21"/>
      <c r="Y36" s="18"/>
      <c r="Z36" s="18"/>
      <c r="AA36" s="18"/>
      <c r="AB36" s="113"/>
      <c r="AC36" s="114">
        <v>74.512899999999988</v>
      </c>
      <c r="AD36" s="16">
        <f t="shared" si="0"/>
        <v>0</v>
      </c>
      <c r="AE36" s="17" t="str">
        <f t="shared" si="1"/>
        <v xml:space="preserve"> </v>
      </c>
      <c r="AF36" s="7"/>
      <c r="AG36" s="7"/>
      <c r="AH36" s="7"/>
    </row>
    <row r="37" spans="1:34" x14ac:dyDescent="0.25">
      <c r="A37" s="29">
        <v>27</v>
      </c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35"/>
      <c r="N37" s="39"/>
      <c r="O37" s="68">
        <v>8216.6467637926926</v>
      </c>
      <c r="P37" s="67">
        <v>34.403100000000002</v>
      </c>
      <c r="Q37" s="72">
        <v>9.5559593845459094</v>
      </c>
      <c r="R37" s="68">
        <v>9104.2990207786006</v>
      </c>
      <c r="S37" s="67">
        <v>38.119700000000002</v>
      </c>
      <c r="T37" s="72">
        <v>10.588298872807238</v>
      </c>
      <c r="U37" s="21"/>
      <c r="V37" s="9"/>
      <c r="W37" s="47"/>
      <c r="X37" s="21"/>
      <c r="Y37" s="18"/>
      <c r="Z37" s="18"/>
      <c r="AA37" s="18"/>
      <c r="AB37" s="113"/>
      <c r="AC37" s="114">
        <v>74.766199999999998</v>
      </c>
      <c r="AD37" s="16">
        <f t="shared" si="0"/>
        <v>0</v>
      </c>
      <c r="AE37" s="17" t="str">
        <f t="shared" si="1"/>
        <v xml:space="preserve"> </v>
      </c>
      <c r="AF37" s="7"/>
      <c r="AG37" s="7"/>
      <c r="AH37" s="7"/>
    </row>
    <row r="38" spans="1:34" x14ac:dyDescent="0.25">
      <c r="A38" s="29">
        <v>28</v>
      </c>
      <c r="B38" s="63">
        <v>91.690399999999997</v>
      </c>
      <c r="C38" s="64">
        <v>4.1212</v>
      </c>
      <c r="D38" s="64">
        <v>0.93510000000000004</v>
      </c>
      <c r="E38" s="64">
        <v>0.1135</v>
      </c>
      <c r="F38" s="64">
        <v>0.1623</v>
      </c>
      <c r="G38" s="64">
        <v>3.3E-3</v>
      </c>
      <c r="H38" s="64">
        <v>4.5199999999999997E-2</v>
      </c>
      <c r="I38" s="64">
        <v>3.5700000000000003E-2</v>
      </c>
      <c r="J38" s="64">
        <v>5.1799999999999999E-2</v>
      </c>
      <c r="K38" s="64">
        <v>1.2E-2</v>
      </c>
      <c r="L38" s="64">
        <v>1.9142999999999999</v>
      </c>
      <c r="M38" s="65">
        <v>0.91520000000000001</v>
      </c>
      <c r="N38" s="81">
        <v>0.73199999999999998</v>
      </c>
      <c r="O38" s="79">
        <v>8219.1306424647719</v>
      </c>
      <c r="P38" s="66">
        <v>34.413499999999999</v>
      </c>
      <c r="Q38" s="80">
        <v>9.5588481351991721</v>
      </c>
      <c r="R38" s="61">
        <v>9106.7590160019117</v>
      </c>
      <c r="S38" s="66">
        <v>38.130000000000003</v>
      </c>
      <c r="T38" s="62">
        <v>10.591159847011912</v>
      </c>
      <c r="U38" s="61">
        <v>11681.609744447098</v>
      </c>
      <c r="V38" s="64">
        <v>48.910899999999998</v>
      </c>
      <c r="W38" s="78">
        <v>13.585710992950823</v>
      </c>
      <c r="X38" s="21"/>
      <c r="Y38" s="18"/>
      <c r="Z38" s="18"/>
      <c r="AA38" s="18"/>
      <c r="AB38" s="113"/>
      <c r="AC38" s="114">
        <v>74.549199999999999</v>
      </c>
      <c r="AD38" s="16">
        <f t="shared" si="0"/>
        <v>100</v>
      </c>
      <c r="AE38" s="17" t="str">
        <f t="shared" si="1"/>
        <v>ОК</v>
      </c>
      <c r="AF38" s="7"/>
      <c r="AG38" s="7"/>
      <c r="AH38" s="7"/>
    </row>
    <row r="39" spans="1:34" x14ac:dyDescent="0.25">
      <c r="A39" s="29">
        <v>29</v>
      </c>
      <c r="B39" s="3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6"/>
      <c r="N39" s="40"/>
      <c r="O39" s="79">
        <v>8219.1306424647719</v>
      </c>
      <c r="P39" s="66">
        <v>34.413499999999999</v>
      </c>
      <c r="Q39" s="80">
        <v>9.5588481351991721</v>
      </c>
      <c r="R39" s="61">
        <v>9106.7590160019117</v>
      </c>
      <c r="S39" s="66">
        <v>38.130000000000003</v>
      </c>
      <c r="T39" s="62">
        <v>10.591159847011912</v>
      </c>
      <c r="U39" s="43"/>
      <c r="V39" s="23"/>
      <c r="W39" s="45"/>
      <c r="X39" s="21"/>
      <c r="Y39" s="18"/>
      <c r="Z39" s="18"/>
      <c r="AA39" s="18"/>
      <c r="AB39" s="113"/>
      <c r="AC39" s="114">
        <v>77.4465</v>
      </c>
      <c r="AD39" s="16">
        <f t="shared" si="0"/>
        <v>0</v>
      </c>
      <c r="AE39" s="17" t="str">
        <f t="shared" si="1"/>
        <v xml:space="preserve"> </v>
      </c>
      <c r="AF39" s="7"/>
      <c r="AG39" s="7"/>
      <c r="AH39" s="7"/>
    </row>
    <row r="40" spans="1:34" x14ac:dyDescent="0.25">
      <c r="A40" s="29">
        <v>30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55"/>
      <c r="O40" s="79">
        <v>8219.1306424647719</v>
      </c>
      <c r="P40" s="66">
        <v>34.413499999999999</v>
      </c>
      <c r="Q40" s="80">
        <v>9.5588481351991721</v>
      </c>
      <c r="R40" s="61">
        <v>9106.7590160019117</v>
      </c>
      <c r="S40" s="66">
        <v>38.130000000000003</v>
      </c>
      <c r="T40" s="62">
        <v>10.591159847011912</v>
      </c>
      <c r="U40" s="56"/>
      <c r="V40" s="57"/>
      <c r="W40" s="58"/>
      <c r="X40" s="59"/>
      <c r="Y40" s="60"/>
      <c r="Z40" s="60"/>
      <c r="AA40" s="60"/>
      <c r="AB40" s="115"/>
      <c r="AC40" s="116">
        <v>80.475700000000003</v>
      </c>
      <c r="AD40" s="16">
        <f t="shared" si="0"/>
        <v>0</v>
      </c>
      <c r="AE40" s="17"/>
      <c r="AF40" s="7"/>
      <c r="AG40" s="7"/>
      <c r="AH40" s="7"/>
    </row>
    <row r="41" spans="1:34" ht="15.75" thickBot="1" x14ac:dyDescent="0.3">
      <c r="A41" s="29">
        <v>31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8"/>
      <c r="N41" s="42"/>
      <c r="O41" s="79">
        <v>8219.1306424647719</v>
      </c>
      <c r="P41" s="66">
        <v>34.413499999999999</v>
      </c>
      <c r="Q41" s="80">
        <v>9.5588481351991721</v>
      </c>
      <c r="R41" s="61">
        <v>9106.7590160019117</v>
      </c>
      <c r="S41" s="66">
        <v>38.130000000000003</v>
      </c>
      <c r="T41" s="62">
        <v>10.591159847011912</v>
      </c>
      <c r="U41" s="48"/>
      <c r="V41" s="49"/>
      <c r="W41" s="50"/>
      <c r="X41" s="48"/>
      <c r="Y41" s="51"/>
      <c r="Z41" s="51"/>
      <c r="AA41" s="51"/>
      <c r="AB41" s="117"/>
      <c r="AC41" s="116">
        <v>85.255800000000008</v>
      </c>
      <c r="AD41" s="16">
        <f t="shared" si="0"/>
        <v>0</v>
      </c>
      <c r="AE41" s="17" t="str">
        <f t="shared" si="1"/>
        <v xml:space="preserve"> </v>
      </c>
      <c r="AF41" s="7"/>
      <c r="AG41" s="7"/>
      <c r="AH41" s="7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98" t="s">
        <v>3</v>
      </c>
      <c r="I42" s="99"/>
      <c r="J42" s="99"/>
      <c r="K42" s="99"/>
      <c r="L42" s="99"/>
      <c r="M42" s="99"/>
      <c r="N42" s="100"/>
      <c r="O42" s="25">
        <f>SUMPRODUCT(O11:O41,AC11:AC41)/SUM(AC11:AC41)</f>
        <v>8383.5650885809937</v>
      </c>
      <c r="P42" s="25">
        <f>SUMPRODUCT(P11:P41,AC11:AC41)/SUM(AC11:AC41)</f>
        <v>35.101413840531649</v>
      </c>
      <c r="Q42" s="26">
        <f>SUMPRODUCT(Q11:Q41,AC11:AC41)/SUM(AC11:AC41)</f>
        <v>9.7502674623224284</v>
      </c>
      <c r="R42" s="25">
        <f>SUMPRODUCT(R11:R41,AC11:AC41)/SUM(AC11:AC41)</f>
        <v>9280.4979295551329</v>
      </c>
      <c r="S42" s="25">
        <f>SUMPRODUCT(S11:S41,AC11:AC41)/SUM(AC11:AC41)</f>
        <v>38.856732198350123</v>
      </c>
      <c r="T42" s="25">
        <f>SUMPRODUCT(T11:T41,AC11:AC41)/SUM(AC11:AC41)</f>
        <v>10.792877194851748</v>
      </c>
      <c r="U42" s="19"/>
      <c r="V42" s="5"/>
      <c r="W42" s="5"/>
      <c r="X42" s="5"/>
      <c r="Y42" s="5"/>
      <c r="Z42" s="5"/>
      <c r="AA42" s="5"/>
      <c r="AB42" s="5"/>
      <c r="AC42" s="118">
        <v>2523.1828999999998</v>
      </c>
    </row>
    <row r="43" spans="1:34" s="126" customFormat="1" ht="19.5" customHeight="1" x14ac:dyDescent="0.2">
      <c r="A43" s="121"/>
      <c r="B43" s="122"/>
      <c r="C43" s="122"/>
      <c r="D43" s="122"/>
      <c r="E43" s="122"/>
      <c r="F43" s="122"/>
      <c r="G43" s="122"/>
      <c r="H43" s="123"/>
      <c r="I43" s="123"/>
      <c r="J43" s="123"/>
      <c r="K43" s="123"/>
      <c r="L43" s="123"/>
      <c r="M43" s="123"/>
      <c r="N43" s="123"/>
      <c r="O43" s="124"/>
      <c r="P43" s="124"/>
      <c r="Q43" s="125"/>
      <c r="R43" s="124"/>
      <c r="S43" s="124"/>
      <c r="T43" s="124"/>
      <c r="U43" s="124"/>
      <c r="V43" s="122"/>
      <c r="W43" s="101" t="s">
        <v>48</v>
      </c>
      <c r="X43" s="101"/>
      <c r="Y43" s="101"/>
      <c r="Z43" s="101"/>
      <c r="AA43" s="101"/>
      <c r="AB43" s="101"/>
      <c r="AC43" s="119">
        <v>3.153</v>
      </c>
    </row>
    <row r="44" spans="1:34" s="126" customFormat="1" ht="12.75" thickBot="1" x14ac:dyDescent="0.25">
      <c r="B44" s="127" t="s">
        <v>43</v>
      </c>
      <c r="O44" s="126" t="s">
        <v>40</v>
      </c>
      <c r="R44" s="128"/>
      <c r="S44" s="128"/>
      <c r="T44" s="128"/>
      <c r="U44" s="129" t="s">
        <v>55</v>
      </c>
      <c r="V44" s="129"/>
      <c r="W44" s="101" t="s">
        <v>49</v>
      </c>
      <c r="X44" s="101"/>
      <c r="Y44" s="101"/>
      <c r="Z44" s="101"/>
      <c r="AA44" s="101"/>
      <c r="AB44" s="101"/>
      <c r="AC44" s="120">
        <f>AC42-AC43</f>
        <v>2520.0299</v>
      </c>
    </row>
    <row r="45" spans="1:34" s="126" customFormat="1" ht="12" x14ac:dyDescent="0.2">
      <c r="D45" s="127"/>
      <c r="O45" s="127"/>
      <c r="R45" s="127"/>
      <c r="V45" s="127"/>
    </row>
    <row r="46" spans="1:34" s="126" customFormat="1" ht="12" x14ac:dyDescent="0.2">
      <c r="B46" s="127" t="s">
        <v>44</v>
      </c>
      <c r="O46" s="126" t="s">
        <v>41</v>
      </c>
      <c r="R46" s="128"/>
      <c r="S46" s="128"/>
      <c r="T46" s="128"/>
      <c r="U46" s="129" t="s">
        <v>55</v>
      </c>
      <c r="V46" s="129"/>
    </row>
    <row r="47" spans="1:34" s="126" customFormat="1" ht="12" x14ac:dyDescent="0.2">
      <c r="E47" s="127"/>
      <c r="O47" s="127"/>
      <c r="R47" s="127"/>
      <c r="V47" s="127"/>
    </row>
    <row r="48" spans="1:34" s="126" customFormat="1" ht="12" x14ac:dyDescent="0.2">
      <c r="B48" s="127" t="s">
        <v>45</v>
      </c>
      <c r="O48" s="126" t="s">
        <v>42</v>
      </c>
      <c r="R48" s="128"/>
      <c r="S48" s="128"/>
      <c r="T48" s="128"/>
      <c r="U48" s="129" t="s">
        <v>55</v>
      </c>
      <c r="V48" s="129"/>
    </row>
    <row r="49" spans="5:22" x14ac:dyDescent="0.25">
      <c r="E49" s="6"/>
      <c r="O49" s="6"/>
      <c r="R49" s="6"/>
      <c r="V49" s="6"/>
    </row>
  </sheetData>
  <mergeCells count="38">
    <mergeCell ref="H42:N42"/>
    <mergeCell ref="I9:I10"/>
    <mergeCell ref="J9:J10"/>
    <mergeCell ref="K9:K10"/>
    <mergeCell ref="W43:AB43"/>
    <mergeCell ref="L9:L10"/>
    <mergeCell ref="M9:M10"/>
    <mergeCell ref="W9:W10"/>
    <mergeCell ref="O9:O10"/>
    <mergeCell ref="P9:P10"/>
    <mergeCell ref="Q9:Q10"/>
    <mergeCell ref="R9:R10"/>
    <mergeCell ref="S9:S10"/>
    <mergeCell ref="N8:N10"/>
    <mergeCell ref="U9:U10"/>
    <mergeCell ref="H9:H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V9:V10"/>
    <mergeCell ref="N7:W7"/>
    <mergeCell ref="B7:M8"/>
    <mergeCell ref="T9:T10"/>
    <mergeCell ref="AA1:AC1"/>
    <mergeCell ref="U44:V44"/>
    <mergeCell ref="U48:V48"/>
    <mergeCell ref="U46:V46"/>
    <mergeCell ref="AC7:AC10"/>
    <mergeCell ref="W44:AB44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2017-01-10T08:32:20Z</cp:lastPrinted>
  <dcterms:created xsi:type="dcterms:W3CDTF">2016-10-07T07:24:19Z</dcterms:created>
  <dcterms:modified xsi:type="dcterms:W3CDTF">2017-01-10T08:32:47Z</dcterms:modified>
</cp:coreProperties>
</file>