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320" windowHeight="11640"/>
  </bookViews>
  <sheets>
    <sheet name="Лист1" sheetId="1" r:id="rId1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Q41" i="1" l="1"/>
  <c r="T41" i="1"/>
  <c r="W41" i="1"/>
  <c r="W40" i="1" l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1" i="1"/>
  <c r="Q12" i="1"/>
  <c r="T42" i="1" l="1"/>
  <c r="S42" i="1"/>
  <c r="R42" i="1"/>
  <c r="P42" i="1"/>
  <c r="AD41" i="1"/>
  <c r="AE41" i="1" s="1"/>
  <c r="AD40" i="1"/>
  <c r="AE40" i="1" s="1"/>
  <c r="AE39" i="1"/>
  <c r="AD39" i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Q42" i="1"/>
</calcChain>
</file>

<file path=xl/sharedStrings.xml><?xml version="1.0" encoding="utf-8"?>
<sst xmlns="http://schemas.openxmlformats.org/spreadsheetml/2006/main" count="68" uniqueCount="61">
  <si>
    <t>ПАТ "УКРТРАНСГАЗ"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</si>
  <si>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</si>
  <si>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</si>
  <si>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</si>
  <si>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</si>
  <si>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</si>
  <si>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</si>
  <si>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</si>
  <si>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</si>
  <si>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</si>
  <si>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</si>
  <si>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</si>
  <si>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</si>
  <si>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</si>
  <si>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</si>
  <si>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</si>
  <si>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</si>
  <si>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</si>
  <si>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</si>
  <si>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</si>
  <si>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</si>
  <si>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</si>
  <si>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</si>
  <si>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</si>
  <si>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</si>
  <si>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</si>
  <si>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</si>
  <si>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</si>
  <si>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</si>
  <si>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</si>
  <si>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</si>
  <si>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</si>
  <si>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</si>
  <si>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</si>
  <si>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</si>
  <si>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</si>
  <si>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</si>
  <si>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</si>
  <si>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</si>
  <si>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</si>
  <si>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</si>
  <si>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</si>
  <si>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t>Метрологічна служба, яка вимірює обсяги газу</t>
  </si>
  <si>
    <r>
      <t xml:space="preserve">Свідоцтво </t>
    </r>
    <r>
      <rPr>
        <b/>
        <sz val="8"/>
        <rFont val="Arial"/>
        <family val="2"/>
        <charset val="204"/>
      </rPr>
      <t>№ РО-014/2014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17.01.2017 р.</t>
    </r>
  </si>
  <si>
    <t>Умовно постійні компоненти, мол. % від 10.03.2016 р.</t>
  </si>
  <si>
    <t>&lt;0,2</t>
  </si>
  <si>
    <t>&lt;0,1</t>
  </si>
  <si>
    <t>відсут</t>
  </si>
  <si>
    <r>
      <rPr>
        <b/>
        <sz val="11"/>
        <color theme="1"/>
        <rFont val="Times New Roman"/>
        <family val="1"/>
        <charset val="204"/>
      </rPr>
      <t>ПАСПОРТ ФІЗИКО-ХІМІЧНИХ ПОКАЗНИКІВ ПРИРОДНОГО ГАЗУ</t>
    </r>
    <r>
      <rPr>
        <sz val="11"/>
        <color theme="1"/>
        <rFont val="Times New Roman"/>
        <family val="1"/>
        <charset val="204"/>
      </rPr>
      <t xml:space="preserve"> </t>
    </r>
  </si>
  <si>
    <t>Миколаївка, Новосільське, Перехрестово, Рені, Слов'яно-Сербка, Тарутине, Фрунзівка, Цебрикове, Червоноармійське</t>
  </si>
  <si>
    <t xml:space="preserve"> Вікторівка, Балта, Котовськ, Липецьке, Владичени, Вознесенка Друга, Гіржево,  Колончак,  Ізмаїл,  Городнє, </t>
  </si>
  <si>
    <t>Філія "УМГ  ПРИКАРПАТТРАНСГАЗ"</t>
  </si>
  <si>
    <t xml:space="preserve">ГВС Гребеники п/м Одеське ЛВУМГ  </t>
  </si>
  <si>
    <t xml:space="preserve">Маршрут № 500  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</si>
  <si>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>Одеським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u/>
        <sz val="11"/>
        <color theme="1"/>
        <rFont val="Times New Roman"/>
        <family val="1"/>
        <charset val="204"/>
      </rPr>
      <t>ПАТ "Одесагаз"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sz val="11"/>
        <color theme="1"/>
        <rFont val="Times New Roman"/>
        <family val="1"/>
        <charset val="204"/>
      </rPr>
      <t xml:space="preserve"> ГРС:</t>
    </r>
  </si>
  <si>
    <r>
      <t xml:space="preserve">  </t>
    </r>
    <r>
      <rPr>
        <sz val="11"/>
        <color theme="1"/>
        <rFont val="Times New Roman"/>
        <family val="1"/>
        <charset val="204"/>
      </rPr>
      <t xml:space="preserve"> газопроводу</t>
    </r>
    <r>
      <rPr>
        <b/>
        <sz val="11"/>
        <color theme="1"/>
        <rFont val="Times New Roman"/>
        <family val="1"/>
        <charset val="204"/>
      </rPr>
      <t xml:space="preserve">   </t>
    </r>
    <r>
      <rPr>
        <b/>
        <u/>
        <sz val="11"/>
        <color theme="1"/>
        <rFont val="Times New Roman"/>
        <family val="1"/>
        <charset val="204"/>
      </rPr>
      <t>АТІ</t>
    </r>
    <r>
      <rPr>
        <b/>
        <sz val="11"/>
        <color theme="1"/>
        <rFont val="Times New Roman"/>
        <family val="1"/>
        <charset val="204"/>
      </rPr>
      <t xml:space="preserve">    </t>
    </r>
    <r>
      <rPr>
        <sz val="11"/>
        <color theme="1"/>
        <rFont val="Times New Roman"/>
        <family val="1"/>
        <charset val="204"/>
      </rPr>
      <t>за період з</t>
    </r>
    <r>
      <rPr>
        <b/>
        <sz val="11"/>
        <color theme="1"/>
        <rFont val="Times New Roman"/>
        <family val="1"/>
        <charset val="204"/>
      </rPr>
      <t xml:space="preserve"> 01 .12. 2016 р. </t>
    </r>
    <r>
      <rPr>
        <sz val="11"/>
        <color theme="1"/>
        <rFont val="Times New Roman"/>
        <family val="1"/>
        <charset val="204"/>
      </rPr>
      <t xml:space="preserve">по </t>
    </r>
    <r>
      <rPr>
        <b/>
        <sz val="11"/>
        <color theme="1"/>
        <rFont val="Times New Roman"/>
        <family val="1"/>
        <charset val="204"/>
      </rPr>
      <t xml:space="preserve"> 31.12.2016 р.</t>
    </r>
  </si>
  <si>
    <t>Всього*:</t>
  </si>
  <si>
    <r>
      <rPr>
        <u/>
        <sz val="11"/>
        <color theme="1"/>
        <rFont val="Times New Roman"/>
        <family val="1"/>
        <charset val="204"/>
      </rPr>
      <t>Ананьїв, Болград, Виноградівка</t>
    </r>
    <r>
      <rPr>
        <sz val="11"/>
        <color theme="1"/>
        <rFont val="Times New Roman"/>
        <family val="1"/>
        <charset val="204"/>
      </rPr>
      <t>, Жовтневе,</t>
    </r>
  </si>
  <si>
    <r>
      <t xml:space="preserve">Начальник служби ГВ та М   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  Щабельський О.А.    </t>
    </r>
    <r>
      <rPr>
        <u/>
        <sz val="11"/>
        <color theme="1"/>
        <rFont val="Times New Roman"/>
        <family val="1"/>
        <charset val="204"/>
      </rPr>
      <t xml:space="preserve">                                   31.12.2016 р.</t>
    </r>
  </si>
  <si>
    <r>
      <t xml:space="preserve">Начальник Одеського ЛВУМГ  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>Девдера Б.П.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31.12.2016 р.                         </t>
    </r>
  </si>
  <si>
    <r>
      <t xml:space="preserve">Хімік ВХАЛ ГВС Гребеники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  Царалунга Л.Л.     </t>
    </r>
    <r>
      <rPr>
        <u/>
        <sz val="11"/>
        <color theme="1"/>
        <rFont val="Times New Roman"/>
        <family val="1"/>
        <charset val="204"/>
      </rPr>
      <t xml:space="preserve">                                         31.12.2016 р.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</si>
</sst>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7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Border="1" applyProtection="1">
      <protection locked="0"/>
    </xf>
    <xf numFmtId="164" fontId="3" fillId="0" borderId="42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13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3" fontId="3" fillId="0" borderId="32" xfId="0" applyNumberFormat="1" applyFont="1" applyBorder="1" applyAlignment="1" applyProtection="1">
      <alignment horizontal="center" vertical="center" wrapText="1"/>
      <protection locked="0"/>
    </xf>
    <xf numFmtId="3" fontId="3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17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17" xfId="0" applyBorder="1"/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18" xfId="0" applyBorder="1"/>
    <xf numFmtId="0" fontId="0" fillId="0" borderId="34" xfId="0" applyBorder="1"/>
    <xf numFmtId="0" fontId="4" fillId="2" borderId="4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2" fontId="3" fillId="0" borderId="48" xfId="0" applyNumberFormat="1" applyFont="1" applyBorder="1" applyAlignment="1" applyProtection="1">
      <alignment horizontal="center" wrapText="1"/>
      <protection locked="0"/>
    </xf>
    <xf numFmtId="0" fontId="3" fillId="0" borderId="48" xfId="0" applyNumberFormat="1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0" fontId="3" fillId="0" borderId="45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50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topLeftCell="G31" zoomScale="110" zoomScaleNormal="110" zoomScaleSheetLayoutView="90" workbookViewId="0">
      <selection activeCell="AC48" sqref="AC48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8.28515625" style="3" customWidth="1"/>
    <col min="16" max="20" width="6.140625" style="3" customWidth="1"/>
    <col min="21" max="21" width="7.28515625" style="3" customWidth="1"/>
    <col min="22" max="23" width="6.140625" style="3" customWidth="1"/>
    <col min="24" max="25" width="6" style="3" customWidth="1"/>
    <col min="26" max="26" width="7" style="3" customWidth="1"/>
    <col min="27" max="28" width="6.140625" style="3" customWidth="1"/>
    <col min="29" max="29" width="12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M1" s="4" t="s">
        <v>48</v>
      </c>
      <c r="AB1" s="2" t="s">
        <v>53</v>
      </c>
      <c r="AC1" s="2"/>
    </row>
    <row r="2" spans="1:34" x14ac:dyDescent="0.25">
      <c r="A2" s="1" t="s">
        <v>51</v>
      </c>
      <c r="B2" s="2"/>
      <c r="C2" s="5"/>
      <c r="D2" s="2"/>
      <c r="F2" s="2"/>
      <c r="G2" s="2"/>
      <c r="H2" s="2"/>
      <c r="I2" s="2"/>
      <c r="J2" s="2"/>
      <c r="K2" s="6" t="s">
        <v>54</v>
      </c>
      <c r="L2" s="7"/>
      <c r="M2" s="7"/>
      <c r="N2" s="7"/>
      <c r="O2" s="7"/>
      <c r="P2" s="7"/>
      <c r="Q2" s="7"/>
      <c r="R2" s="7"/>
      <c r="S2" s="7"/>
      <c r="T2" s="7"/>
      <c r="U2" s="61" t="s">
        <v>57</v>
      </c>
      <c r="V2" s="61"/>
      <c r="W2" s="61"/>
      <c r="X2" s="61"/>
      <c r="Y2" s="61"/>
      <c r="Z2" s="61"/>
      <c r="AA2" s="54"/>
      <c r="AB2" s="45"/>
    </row>
    <row r="3" spans="1:34" ht="13.5" customHeight="1" x14ac:dyDescent="0.25">
      <c r="A3" s="1" t="s">
        <v>52</v>
      </c>
      <c r="B3" s="7"/>
      <c r="C3" s="6"/>
      <c r="D3" s="7"/>
      <c r="E3" s="7"/>
      <c r="F3" s="2"/>
      <c r="G3" s="2"/>
      <c r="H3" s="2"/>
      <c r="I3" s="2"/>
      <c r="J3" s="2"/>
      <c r="K3" s="64" t="s">
        <v>50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45"/>
      <c r="AC3" s="45"/>
    </row>
    <row r="4" spans="1:34" x14ac:dyDescent="0.25">
      <c r="A4" s="8" t="s">
        <v>1</v>
      </c>
      <c r="G4" s="2"/>
      <c r="H4" s="2"/>
      <c r="I4" s="2"/>
      <c r="K4" s="48" t="s">
        <v>49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5"/>
      <c r="AB4" s="45"/>
      <c r="AC4" s="45"/>
    </row>
    <row r="5" spans="1:34" x14ac:dyDescent="0.25">
      <c r="A5" s="8" t="s">
        <v>43</v>
      </c>
      <c r="F5" s="2"/>
      <c r="G5" s="2"/>
      <c r="H5" s="2"/>
      <c r="K5" s="65" t="s">
        <v>55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47"/>
      <c r="AC5" s="47"/>
    </row>
    <row r="6" spans="1:34" ht="5.25" customHeight="1" thickBot="1" x14ac:dyDescent="0.3"/>
    <row r="7" spans="1:34" ht="26.25" customHeight="1" thickBot="1" x14ac:dyDescent="0.3">
      <c r="A7" s="82" t="s">
        <v>2</v>
      </c>
      <c r="B7" s="84" t="s">
        <v>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84" t="s">
        <v>4</v>
      </c>
      <c r="O7" s="108"/>
      <c r="P7" s="108"/>
      <c r="Q7" s="108"/>
      <c r="R7" s="108"/>
      <c r="S7" s="108"/>
      <c r="T7" s="108"/>
      <c r="U7" s="108"/>
      <c r="V7" s="108"/>
      <c r="W7" s="109"/>
      <c r="X7" s="110" t="s">
        <v>5</v>
      </c>
      <c r="Y7" s="100" t="s">
        <v>6</v>
      </c>
      <c r="Z7" s="68" t="s">
        <v>7</v>
      </c>
      <c r="AA7" s="68" t="s">
        <v>8</v>
      </c>
      <c r="AB7" s="94" t="s">
        <v>9</v>
      </c>
      <c r="AC7" s="82" t="s">
        <v>10</v>
      </c>
    </row>
    <row r="8" spans="1:34" ht="16.5" customHeight="1" thickBot="1" x14ac:dyDescent="0.3">
      <c r="A8" s="83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97" t="s">
        <v>11</v>
      </c>
      <c r="O8" s="9" t="s">
        <v>12</v>
      </c>
      <c r="P8" s="9"/>
      <c r="Q8" s="9"/>
      <c r="R8" s="9"/>
      <c r="S8" s="9"/>
      <c r="T8" s="9"/>
      <c r="U8" s="9"/>
      <c r="V8" s="9" t="s">
        <v>13</v>
      </c>
      <c r="W8" s="10"/>
      <c r="X8" s="111"/>
      <c r="Y8" s="101"/>
      <c r="Z8" s="69"/>
      <c r="AA8" s="69"/>
      <c r="AB8" s="95"/>
      <c r="AC8" s="96"/>
    </row>
    <row r="9" spans="1:34" ht="15" customHeight="1" x14ac:dyDescent="0.25">
      <c r="A9" s="83"/>
      <c r="B9" s="90" t="s">
        <v>14</v>
      </c>
      <c r="C9" s="70" t="s">
        <v>15</v>
      </c>
      <c r="D9" s="70" t="s">
        <v>16</v>
      </c>
      <c r="E9" s="70" t="s">
        <v>17</v>
      </c>
      <c r="F9" s="70" t="s">
        <v>18</v>
      </c>
      <c r="G9" s="70" t="s">
        <v>19</v>
      </c>
      <c r="H9" s="70" t="s">
        <v>20</v>
      </c>
      <c r="I9" s="70" t="s">
        <v>21</v>
      </c>
      <c r="J9" s="70" t="s">
        <v>22</v>
      </c>
      <c r="K9" s="70" t="s">
        <v>23</v>
      </c>
      <c r="L9" s="70" t="s">
        <v>24</v>
      </c>
      <c r="M9" s="92" t="s">
        <v>25</v>
      </c>
      <c r="N9" s="98"/>
      <c r="O9" s="102" t="s">
        <v>26</v>
      </c>
      <c r="P9" s="104" t="s">
        <v>27</v>
      </c>
      <c r="Q9" s="94" t="s">
        <v>28</v>
      </c>
      <c r="R9" s="90" t="s">
        <v>29</v>
      </c>
      <c r="S9" s="70" t="s">
        <v>30</v>
      </c>
      <c r="T9" s="92" t="s">
        <v>31</v>
      </c>
      <c r="U9" s="106" t="s">
        <v>32</v>
      </c>
      <c r="V9" s="70" t="s">
        <v>33</v>
      </c>
      <c r="W9" s="92" t="s">
        <v>34</v>
      </c>
      <c r="X9" s="111"/>
      <c r="Y9" s="101"/>
      <c r="Z9" s="69"/>
      <c r="AA9" s="69"/>
      <c r="AB9" s="95"/>
      <c r="AC9" s="96"/>
    </row>
    <row r="10" spans="1:34" ht="92.25" customHeight="1" x14ac:dyDescent="0.25">
      <c r="A10" s="83"/>
      <c r="B10" s="9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93"/>
      <c r="N10" s="99"/>
      <c r="O10" s="103"/>
      <c r="P10" s="105"/>
      <c r="Q10" s="95"/>
      <c r="R10" s="91"/>
      <c r="S10" s="71"/>
      <c r="T10" s="93"/>
      <c r="U10" s="107"/>
      <c r="V10" s="71"/>
      <c r="W10" s="93"/>
      <c r="X10" s="111"/>
      <c r="Y10" s="101"/>
      <c r="Z10" s="69"/>
      <c r="AA10" s="69"/>
      <c r="AB10" s="95"/>
      <c r="AC10" s="96"/>
    </row>
    <row r="11" spans="1:34" x14ac:dyDescent="0.25">
      <c r="A11" s="11">
        <v>1</v>
      </c>
      <c r="B11" s="12">
        <v>96.227099999999993</v>
      </c>
      <c r="C11" s="12">
        <v>2.0434000000000001</v>
      </c>
      <c r="D11" s="12">
        <v>0.63329999999999997</v>
      </c>
      <c r="E11" s="12">
        <v>0.104</v>
      </c>
      <c r="F11" s="12">
        <v>9.5500000000000002E-2</v>
      </c>
      <c r="G11" s="12">
        <v>0</v>
      </c>
      <c r="H11" s="12">
        <v>2.1399999999999999E-2</v>
      </c>
      <c r="I11" s="12">
        <v>1.52E-2</v>
      </c>
      <c r="J11" s="12">
        <v>1.32E-2</v>
      </c>
      <c r="K11" s="12"/>
      <c r="L11" s="12">
        <v>0.67059999999999997</v>
      </c>
      <c r="M11" s="12">
        <v>0.16439999999999999</v>
      </c>
      <c r="N11" s="13">
        <v>0.6976</v>
      </c>
      <c r="O11" s="36">
        <v>8173</v>
      </c>
      <c r="P11" s="14">
        <v>34.22</v>
      </c>
      <c r="Q11" s="15">
        <f>P11/3.6</f>
        <v>9.5055555555555546</v>
      </c>
      <c r="R11" s="37">
        <v>9060</v>
      </c>
      <c r="S11" s="16">
        <v>37.93</v>
      </c>
      <c r="T11" s="17">
        <f>S11/3.6</f>
        <v>10.536111111111111</v>
      </c>
      <c r="U11" s="38">
        <v>11904</v>
      </c>
      <c r="V11" s="16">
        <v>49.84</v>
      </c>
      <c r="W11" s="18">
        <f>V11/3.6</f>
        <v>13.844444444444445</v>
      </c>
      <c r="X11" s="39">
        <v>-24.9</v>
      </c>
      <c r="Y11" s="14"/>
      <c r="Z11" s="51"/>
      <c r="AA11" s="52"/>
      <c r="AB11" s="40"/>
      <c r="AC11" s="57">
        <v>885.2</v>
      </c>
      <c r="AD11" s="20">
        <f>SUM(B11:M11)+$K$42+$N$42</f>
        <v>100.00009999999999</v>
      </c>
      <c r="AE11" s="21" t="str">
        <f>IF(AD11=100,"ОК"," ")</f>
        <v xml:space="preserve"> </v>
      </c>
      <c r="AF11" s="22"/>
      <c r="AG11" s="22"/>
      <c r="AH11" s="22"/>
    </row>
    <row r="12" spans="1:34" x14ac:dyDescent="0.25">
      <c r="A12" s="11">
        <v>2</v>
      </c>
      <c r="B12" s="12">
        <v>96.251900000000006</v>
      </c>
      <c r="C12" s="12">
        <v>2.0291000000000001</v>
      </c>
      <c r="D12" s="12">
        <v>0.62350000000000005</v>
      </c>
      <c r="E12" s="12">
        <v>0.10199999999999999</v>
      </c>
      <c r="F12" s="12">
        <v>9.4E-2</v>
      </c>
      <c r="G12" s="12">
        <v>0</v>
      </c>
      <c r="H12" s="12">
        <v>2.0799999999999999E-2</v>
      </c>
      <c r="I12" s="12">
        <v>1.4800000000000001E-2</v>
      </c>
      <c r="J12" s="12">
        <v>1.2999999999999999E-2</v>
      </c>
      <c r="K12" s="12"/>
      <c r="L12" s="12">
        <v>0.67379999999999995</v>
      </c>
      <c r="M12" s="12">
        <v>0.1653</v>
      </c>
      <c r="N12" s="11">
        <v>0.69730000000000003</v>
      </c>
      <c r="O12" s="36">
        <v>8170</v>
      </c>
      <c r="P12" s="60">
        <v>34.200000000000003</v>
      </c>
      <c r="Q12" s="15">
        <f>P12/3.6</f>
        <v>9.5</v>
      </c>
      <c r="R12" s="37">
        <v>9056</v>
      </c>
      <c r="S12" s="14">
        <v>37.92</v>
      </c>
      <c r="T12" s="17">
        <f t="shared" ref="T12:T41" si="0">S12/3.6</f>
        <v>10.533333333333333</v>
      </c>
      <c r="U12" s="38">
        <v>11902</v>
      </c>
      <c r="V12" s="14">
        <v>49.83</v>
      </c>
      <c r="W12" s="18">
        <f t="shared" ref="W12:W41" si="1">V12/3.6</f>
        <v>13.841666666666665</v>
      </c>
      <c r="X12" s="19">
        <v>-24.9</v>
      </c>
      <c r="Y12" s="14"/>
      <c r="Z12" s="51"/>
      <c r="AA12" s="52"/>
      <c r="AB12" s="40"/>
      <c r="AC12" s="57">
        <v>875</v>
      </c>
      <c r="AD12" s="20">
        <f t="shared" ref="AD12:AD41" si="2">SUM(B12:M12)+$K$42+$N$42</f>
        <v>100.00020000000001</v>
      </c>
      <c r="AE12" s="21" t="str">
        <f>IF(AD12=100,"ОК"," ")</f>
        <v xml:space="preserve"> </v>
      </c>
      <c r="AF12" s="22"/>
      <c r="AG12" s="22"/>
      <c r="AH12" s="22"/>
    </row>
    <row r="13" spans="1:34" x14ac:dyDescent="0.25">
      <c r="A13" s="11">
        <v>3</v>
      </c>
      <c r="B13" s="12">
        <v>96.242599999999996</v>
      </c>
      <c r="C13" s="12">
        <v>2.0337999999999998</v>
      </c>
      <c r="D13" s="12">
        <v>0.62350000000000005</v>
      </c>
      <c r="E13" s="12">
        <v>0.10199999999999999</v>
      </c>
      <c r="F13" s="12">
        <v>9.3899999999999997E-2</v>
      </c>
      <c r="G13" s="12">
        <v>0</v>
      </c>
      <c r="H13" s="12">
        <v>2.0799999999999999E-2</v>
      </c>
      <c r="I13" s="12">
        <v>1.47E-2</v>
      </c>
      <c r="J13" s="12">
        <v>1.2999999999999999E-2</v>
      </c>
      <c r="K13" s="12"/>
      <c r="L13" s="12">
        <v>0.67910000000000004</v>
      </c>
      <c r="M13" s="12">
        <v>0.1646</v>
      </c>
      <c r="N13" s="11">
        <v>0.69740000000000002</v>
      </c>
      <c r="O13" s="37">
        <v>8170</v>
      </c>
      <c r="P13" s="14">
        <v>34.200000000000003</v>
      </c>
      <c r="Q13" s="15">
        <f t="shared" ref="Q13:Q41" si="3">P13/3.6</f>
        <v>9.5</v>
      </c>
      <c r="R13" s="37">
        <v>9056</v>
      </c>
      <c r="S13" s="14">
        <v>37.909999999999997</v>
      </c>
      <c r="T13" s="17">
        <f t="shared" si="0"/>
        <v>10.530555555555555</v>
      </c>
      <c r="U13" s="38">
        <v>11901</v>
      </c>
      <c r="V13" s="14">
        <v>49.83</v>
      </c>
      <c r="W13" s="18">
        <f t="shared" si="1"/>
        <v>13.841666666666665</v>
      </c>
      <c r="X13" s="19">
        <v>-25.3</v>
      </c>
      <c r="Y13" s="14"/>
      <c r="Z13" s="51"/>
      <c r="AA13" s="52"/>
      <c r="AB13" s="40"/>
      <c r="AC13" s="57">
        <v>881.5</v>
      </c>
      <c r="AD13" s="20">
        <f t="shared" si="2"/>
        <v>100.00000000000001</v>
      </c>
      <c r="AE13" s="21" t="str">
        <f>IF(AD13=100,"ОК"," ")</f>
        <v>ОК</v>
      </c>
      <c r="AF13" s="22"/>
      <c r="AG13" s="22"/>
      <c r="AH13" s="22"/>
    </row>
    <row r="14" spans="1:34" x14ac:dyDescent="0.25">
      <c r="A14" s="11">
        <v>4</v>
      </c>
      <c r="B14" s="12">
        <v>96.291499999999999</v>
      </c>
      <c r="C14" s="12">
        <v>2.0015000000000001</v>
      </c>
      <c r="D14" s="12">
        <v>0.60829999999999995</v>
      </c>
      <c r="E14" s="12">
        <v>9.8799999999999999E-2</v>
      </c>
      <c r="F14" s="12">
        <v>9.0800000000000006E-2</v>
      </c>
      <c r="G14" s="12">
        <v>0</v>
      </c>
      <c r="H14" s="12">
        <v>2.0400000000000001E-2</v>
      </c>
      <c r="I14" s="12">
        <v>1.4200000000000001E-2</v>
      </c>
      <c r="J14" s="12">
        <v>1.24E-2</v>
      </c>
      <c r="K14" s="12"/>
      <c r="L14" s="12">
        <v>0.68810000000000004</v>
      </c>
      <c r="M14" s="12">
        <v>0.16200000000000001</v>
      </c>
      <c r="N14" s="11">
        <v>0.69679999999999997</v>
      </c>
      <c r="O14" s="37">
        <v>8164</v>
      </c>
      <c r="P14" s="14">
        <v>34.18</v>
      </c>
      <c r="Q14" s="15">
        <f t="shared" si="3"/>
        <v>9.4944444444444436</v>
      </c>
      <c r="R14" s="37">
        <v>9049</v>
      </c>
      <c r="S14" s="14">
        <v>37.89</v>
      </c>
      <c r="T14" s="17">
        <f t="shared" si="0"/>
        <v>10.525</v>
      </c>
      <c r="U14" s="38">
        <v>11897</v>
      </c>
      <c r="V14" s="14">
        <v>49.81</v>
      </c>
      <c r="W14" s="18">
        <f t="shared" si="1"/>
        <v>13.836111111111112</v>
      </c>
      <c r="X14" s="19">
        <v>-25.7</v>
      </c>
      <c r="Y14" s="14"/>
      <c r="Z14" s="51"/>
      <c r="AA14" s="52"/>
      <c r="AB14" s="40"/>
      <c r="AC14" s="57">
        <v>904.7</v>
      </c>
      <c r="AD14" s="20">
        <f t="shared" si="2"/>
        <v>100.00000000000001</v>
      </c>
      <c r="AE14" s="21" t="str">
        <f t="shared" ref="AE14:AE41" si="4">IF(AD14=100,"ОК"," ")</f>
        <v>ОК</v>
      </c>
      <c r="AF14" s="22"/>
      <c r="AG14" s="22"/>
      <c r="AH14" s="22"/>
    </row>
    <row r="15" spans="1:34" x14ac:dyDescent="0.25">
      <c r="A15" s="11">
        <v>5</v>
      </c>
      <c r="B15" s="12">
        <v>96.280600000000007</v>
      </c>
      <c r="C15" s="12">
        <v>2.0124</v>
      </c>
      <c r="D15" s="12">
        <v>0.61119999999999997</v>
      </c>
      <c r="E15" s="12">
        <v>9.9400000000000002E-2</v>
      </c>
      <c r="F15" s="12">
        <v>9.11E-2</v>
      </c>
      <c r="G15" s="12">
        <v>0</v>
      </c>
      <c r="H15" s="12">
        <v>2.06E-2</v>
      </c>
      <c r="I15" s="12">
        <v>1.4200000000000001E-2</v>
      </c>
      <c r="J15" s="12">
        <v>1.24E-2</v>
      </c>
      <c r="K15" s="12"/>
      <c r="L15" s="12">
        <v>0.68289999999999995</v>
      </c>
      <c r="M15" s="12">
        <v>0.16350000000000001</v>
      </c>
      <c r="N15" s="11">
        <v>0.69699999999999995</v>
      </c>
      <c r="O15" s="37">
        <v>8165</v>
      </c>
      <c r="P15" s="14">
        <v>34.19</v>
      </c>
      <c r="Q15" s="15">
        <f t="shared" si="3"/>
        <v>9.4972222222222218</v>
      </c>
      <c r="R15" s="37">
        <v>9051</v>
      </c>
      <c r="S15" s="14">
        <v>37.89</v>
      </c>
      <c r="T15" s="17">
        <f t="shared" si="0"/>
        <v>10.525</v>
      </c>
      <c r="U15" s="38">
        <v>11898</v>
      </c>
      <c r="V15" s="14">
        <v>49.82</v>
      </c>
      <c r="W15" s="18">
        <f t="shared" si="1"/>
        <v>13.838888888888889</v>
      </c>
      <c r="X15" s="19">
        <v>-25.9</v>
      </c>
      <c r="Y15" s="14"/>
      <c r="Z15" s="52"/>
      <c r="AA15" s="52"/>
      <c r="AB15" s="40"/>
      <c r="AC15" s="57">
        <v>925.7</v>
      </c>
      <c r="AD15" s="20">
        <f t="shared" si="2"/>
        <v>100.00030000000001</v>
      </c>
      <c r="AE15" s="21" t="str">
        <f t="shared" si="4"/>
        <v xml:space="preserve"> </v>
      </c>
      <c r="AF15" s="22"/>
      <c r="AG15" s="22"/>
      <c r="AH15" s="22"/>
    </row>
    <row r="16" spans="1:34" x14ac:dyDescent="0.25">
      <c r="A16" s="11">
        <v>6</v>
      </c>
      <c r="B16" s="12">
        <v>96.281599999999997</v>
      </c>
      <c r="C16" s="12">
        <v>2.0118</v>
      </c>
      <c r="D16" s="12">
        <v>0.61129999999999995</v>
      </c>
      <c r="E16" s="12">
        <v>9.9500000000000005E-2</v>
      </c>
      <c r="F16" s="12">
        <v>9.1399999999999995E-2</v>
      </c>
      <c r="G16" s="12">
        <v>0</v>
      </c>
      <c r="H16" s="12">
        <v>2.0500000000000001E-2</v>
      </c>
      <c r="I16" s="12">
        <v>1.4200000000000001E-2</v>
      </c>
      <c r="J16" s="12">
        <v>1.24E-2</v>
      </c>
      <c r="K16" s="12">
        <v>8.6999999999999994E-3</v>
      </c>
      <c r="L16" s="12">
        <v>0.68200000000000005</v>
      </c>
      <c r="M16" s="12">
        <v>0.16350000000000001</v>
      </c>
      <c r="N16" s="11">
        <v>0.69699999999999995</v>
      </c>
      <c r="O16" s="37">
        <v>8165</v>
      </c>
      <c r="P16" s="14">
        <v>34.19</v>
      </c>
      <c r="Q16" s="15">
        <f t="shared" si="3"/>
        <v>9.4972222222222218</v>
      </c>
      <c r="R16" s="37">
        <v>9051</v>
      </c>
      <c r="S16" s="14">
        <v>37.89</v>
      </c>
      <c r="T16" s="17">
        <f t="shared" si="0"/>
        <v>10.525</v>
      </c>
      <c r="U16" s="38">
        <v>11899</v>
      </c>
      <c r="V16" s="14">
        <v>49.82</v>
      </c>
      <c r="W16" s="18">
        <f t="shared" si="1"/>
        <v>13.838888888888889</v>
      </c>
      <c r="X16" s="19">
        <v>-25.8</v>
      </c>
      <c r="Y16" s="14"/>
      <c r="Z16" s="51"/>
      <c r="AA16" s="52"/>
      <c r="AB16" s="40"/>
      <c r="AC16" s="57">
        <v>894.1</v>
      </c>
      <c r="AD16" s="20">
        <f t="shared" si="2"/>
        <v>100.0089</v>
      </c>
      <c r="AE16" s="21" t="str">
        <f t="shared" si="4"/>
        <v xml:space="preserve"> </v>
      </c>
      <c r="AF16" s="22"/>
      <c r="AG16" s="22"/>
      <c r="AH16" s="22"/>
    </row>
    <row r="17" spans="1:34" x14ac:dyDescent="0.25">
      <c r="A17" s="11">
        <v>7</v>
      </c>
      <c r="B17" s="12">
        <v>96.242199999999997</v>
      </c>
      <c r="C17" s="12">
        <v>2.0455999999999999</v>
      </c>
      <c r="D17" s="12">
        <v>0.62809999999999999</v>
      </c>
      <c r="E17" s="12">
        <v>0.1018</v>
      </c>
      <c r="F17" s="12">
        <v>9.2999999999999999E-2</v>
      </c>
      <c r="G17" s="12">
        <v>0</v>
      </c>
      <c r="H17" s="12">
        <v>2.01E-2</v>
      </c>
      <c r="I17" s="12">
        <v>1.44E-2</v>
      </c>
      <c r="J17" s="12">
        <v>1.24E-2</v>
      </c>
      <c r="K17" s="12"/>
      <c r="L17" s="12">
        <v>0.66549999999999998</v>
      </c>
      <c r="M17" s="12">
        <v>0.16489999999999999</v>
      </c>
      <c r="N17" s="11">
        <v>0.69740000000000002</v>
      </c>
      <c r="O17" s="37">
        <v>8171</v>
      </c>
      <c r="P17" s="14">
        <v>34.21</v>
      </c>
      <c r="Q17" s="15">
        <f t="shared" si="3"/>
        <v>9.5027777777777782</v>
      </c>
      <c r="R17" s="37">
        <v>9058</v>
      </c>
      <c r="S17" s="14">
        <v>37.92</v>
      </c>
      <c r="T17" s="17">
        <f t="shared" si="0"/>
        <v>10.533333333333333</v>
      </c>
      <c r="U17" s="38">
        <v>11904</v>
      </c>
      <c r="V17" s="14">
        <v>49.84</v>
      </c>
      <c r="W17" s="18">
        <f t="shared" si="1"/>
        <v>13.844444444444445</v>
      </c>
      <c r="X17" s="19">
        <v>-25.6</v>
      </c>
      <c r="Y17" s="14"/>
      <c r="Z17" s="51"/>
      <c r="AA17" s="52"/>
      <c r="AB17" s="41"/>
      <c r="AC17" s="57">
        <v>961</v>
      </c>
      <c r="AD17" s="20">
        <f t="shared" si="2"/>
        <v>99.999999999999986</v>
      </c>
      <c r="AE17" s="21" t="str">
        <f t="shared" si="4"/>
        <v>ОК</v>
      </c>
      <c r="AF17" s="22"/>
      <c r="AG17" s="22"/>
      <c r="AH17" s="22"/>
    </row>
    <row r="18" spans="1:34" x14ac:dyDescent="0.25">
      <c r="A18" s="11">
        <v>8</v>
      </c>
      <c r="B18" s="12">
        <v>96.247600000000006</v>
      </c>
      <c r="C18" s="12">
        <v>2.0417999999999998</v>
      </c>
      <c r="D18" s="12">
        <v>0.62670000000000003</v>
      </c>
      <c r="E18" s="12">
        <v>0.1022</v>
      </c>
      <c r="F18" s="12">
        <v>9.35E-2</v>
      </c>
      <c r="G18" s="12">
        <v>0</v>
      </c>
      <c r="H18" s="12">
        <v>2.0400000000000001E-2</v>
      </c>
      <c r="I18" s="12">
        <v>1.4200000000000001E-2</v>
      </c>
      <c r="J18" s="12">
        <v>1.23E-2</v>
      </c>
      <c r="K18" s="12"/>
      <c r="L18" s="12">
        <v>0.66469999999999996</v>
      </c>
      <c r="M18" s="12">
        <v>0.16470000000000001</v>
      </c>
      <c r="N18" s="11">
        <v>0.69730000000000003</v>
      </c>
      <c r="O18" s="37">
        <v>8171</v>
      </c>
      <c r="P18" s="14">
        <v>34.21</v>
      </c>
      <c r="Q18" s="15">
        <f t="shared" si="3"/>
        <v>9.5027777777777782</v>
      </c>
      <c r="R18" s="37">
        <v>9057</v>
      </c>
      <c r="S18" s="14">
        <v>37.92</v>
      </c>
      <c r="T18" s="17">
        <f t="shared" si="0"/>
        <v>10.533333333333333</v>
      </c>
      <c r="U18" s="38">
        <v>11904</v>
      </c>
      <c r="V18" s="14">
        <v>49.84</v>
      </c>
      <c r="W18" s="18">
        <f t="shared" si="1"/>
        <v>13.844444444444445</v>
      </c>
      <c r="X18" s="39">
        <v>-25.7</v>
      </c>
      <c r="Y18" s="14"/>
      <c r="Z18" s="52"/>
      <c r="AA18" s="52"/>
      <c r="AB18" s="40"/>
      <c r="AC18" s="57">
        <v>931.2</v>
      </c>
      <c r="AD18" s="20">
        <f t="shared" si="2"/>
        <v>100.00009999999999</v>
      </c>
      <c r="AE18" s="21" t="str">
        <f t="shared" si="4"/>
        <v xml:space="preserve"> </v>
      </c>
      <c r="AF18" s="22"/>
      <c r="AG18" s="22"/>
      <c r="AH18" s="22"/>
    </row>
    <row r="19" spans="1:34" x14ac:dyDescent="0.25">
      <c r="A19" s="11">
        <v>9</v>
      </c>
      <c r="B19" s="12">
        <v>96.278199999999998</v>
      </c>
      <c r="C19" s="12">
        <v>2.0185</v>
      </c>
      <c r="D19" s="12">
        <v>0.61660000000000004</v>
      </c>
      <c r="E19" s="12">
        <v>0.10009999999999999</v>
      </c>
      <c r="F19" s="12">
        <v>9.1800000000000007E-2</v>
      </c>
      <c r="G19" s="12">
        <v>0</v>
      </c>
      <c r="H19" s="12">
        <v>2.0500000000000001E-2</v>
      </c>
      <c r="I19" s="12">
        <v>1.4200000000000001E-2</v>
      </c>
      <c r="J19" s="12">
        <v>1.2200000000000001E-2</v>
      </c>
      <c r="K19" s="12"/>
      <c r="L19" s="12">
        <v>0.67269999999999996</v>
      </c>
      <c r="M19" s="12">
        <v>0.1633</v>
      </c>
      <c r="N19" s="11">
        <v>0.69699999999999995</v>
      </c>
      <c r="O19" s="37">
        <v>8167</v>
      </c>
      <c r="P19" s="14">
        <v>34.19</v>
      </c>
      <c r="Q19" s="15">
        <f t="shared" si="3"/>
        <v>9.4972222222222218</v>
      </c>
      <c r="R19" s="37">
        <v>9053</v>
      </c>
      <c r="S19" s="14">
        <v>37.9</v>
      </c>
      <c r="T19" s="17">
        <f t="shared" si="0"/>
        <v>10.527777777777777</v>
      </c>
      <c r="U19" s="38">
        <v>11901</v>
      </c>
      <c r="V19" s="14">
        <v>49.83</v>
      </c>
      <c r="W19" s="18">
        <f t="shared" si="1"/>
        <v>13.841666666666665</v>
      </c>
      <c r="X19" s="19">
        <v>-25.5</v>
      </c>
      <c r="Y19" s="14"/>
      <c r="Z19" s="51"/>
      <c r="AA19" s="52"/>
      <c r="AB19" s="40"/>
      <c r="AC19" s="57">
        <v>820.9</v>
      </c>
      <c r="AD19" s="20">
        <f t="shared" si="2"/>
        <v>100.00010000000003</v>
      </c>
      <c r="AE19" s="21" t="str">
        <f t="shared" si="4"/>
        <v xml:space="preserve"> </v>
      </c>
      <c r="AF19" s="22"/>
      <c r="AG19" s="22"/>
      <c r="AH19" s="22"/>
    </row>
    <row r="20" spans="1:34" x14ac:dyDescent="0.25">
      <c r="A20" s="11">
        <v>10</v>
      </c>
      <c r="B20" s="12">
        <v>96.284099999999995</v>
      </c>
      <c r="C20" s="12">
        <v>2.0167000000000002</v>
      </c>
      <c r="D20" s="12">
        <v>0.61729999999999996</v>
      </c>
      <c r="E20" s="12">
        <v>0.1</v>
      </c>
      <c r="F20" s="12">
        <v>9.1200000000000003E-2</v>
      </c>
      <c r="G20" s="12">
        <v>0</v>
      </c>
      <c r="H20" s="12">
        <v>1.9599999999999999E-2</v>
      </c>
      <c r="I20" s="12">
        <v>1.4200000000000001E-2</v>
      </c>
      <c r="J20" s="12">
        <v>1.21E-2</v>
      </c>
      <c r="K20" s="12"/>
      <c r="L20" s="12">
        <v>0.6704</v>
      </c>
      <c r="M20" s="12">
        <v>0.16239999999999999</v>
      </c>
      <c r="N20" s="11">
        <v>0.69699999999999995</v>
      </c>
      <c r="O20" s="37">
        <v>8167</v>
      </c>
      <c r="P20" s="14">
        <v>34.19</v>
      </c>
      <c r="Q20" s="15">
        <f t="shared" si="3"/>
        <v>9.4972222222222218</v>
      </c>
      <c r="R20" s="37">
        <v>9053</v>
      </c>
      <c r="S20" s="14">
        <v>37.9</v>
      </c>
      <c r="T20" s="17">
        <f t="shared" si="0"/>
        <v>10.527777777777777</v>
      </c>
      <c r="U20" s="38">
        <v>11901</v>
      </c>
      <c r="V20" s="14">
        <v>49.83</v>
      </c>
      <c r="W20" s="18">
        <f t="shared" si="1"/>
        <v>13.841666666666665</v>
      </c>
      <c r="X20" s="19">
        <v>-25.3</v>
      </c>
      <c r="Y20" s="14"/>
      <c r="Z20" s="52"/>
      <c r="AA20" s="52"/>
      <c r="AB20" s="40"/>
      <c r="AC20" s="57">
        <v>755.9</v>
      </c>
      <c r="AD20" s="20">
        <f t="shared" si="2"/>
        <v>100</v>
      </c>
      <c r="AE20" s="21" t="str">
        <f t="shared" si="4"/>
        <v>ОК</v>
      </c>
      <c r="AF20" s="22"/>
      <c r="AG20" s="22"/>
      <c r="AH20" s="22"/>
    </row>
    <row r="21" spans="1:34" x14ac:dyDescent="0.25">
      <c r="A21" s="11">
        <v>11</v>
      </c>
      <c r="B21" s="12">
        <v>96.298900000000003</v>
      </c>
      <c r="C21" s="12">
        <v>2.0070000000000001</v>
      </c>
      <c r="D21" s="12">
        <v>0.61299999999999999</v>
      </c>
      <c r="E21" s="12">
        <v>9.9000000000000005E-2</v>
      </c>
      <c r="F21" s="12">
        <v>9.0700000000000003E-2</v>
      </c>
      <c r="G21" s="12">
        <v>0</v>
      </c>
      <c r="H21" s="12">
        <v>2.06E-2</v>
      </c>
      <c r="I21" s="12">
        <v>1.4200000000000001E-2</v>
      </c>
      <c r="J21" s="12">
        <v>1.1900000000000001E-2</v>
      </c>
      <c r="K21" s="12"/>
      <c r="L21" s="12">
        <v>0.6714</v>
      </c>
      <c r="M21" s="12">
        <v>0.16139999999999999</v>
      </c>
      <c r="N21" s="11">
        <v>0.69679999999999997</v>
      </c>
      <c r="O21" s="37">
        <v>8166</v>
      </c>
      <c r="P21" s="14">
        <v>34.19</v>
      </c>
      <c r="Q21" s="15">
        <f t="shared" si="3"/>
        <v>9.4972222222222218</v>
      </c>
      <c r="R21" s="37">
        <v>9052</v>
      </c>
      <c r="S21" s="14">
        <v>37.9</v>
      </c>
      <c r="T21" s="17">
        <f t="shared" si="0"/>
        <v>10.527777777777777</v>
      </c>
      <c r="U21" s="38">
        <v>11900</v>
      </c>
      <c r="V21" s="14">
        <v>49.82</v>
      </c>
      <c r="W21" s="18">
        <f t="shared" si="1"/>
        <v>13.838888888888889</v>
      </c>
      <c r="X21" s="19">
        <v>-24.9</v>
      </c>
      <c r="Y21" s="14"/>
      <c r="Z21" s="51"/>
      <c r="AA21" s="52"/>
      <c r="AB21" s="40"/>
      <c r="AC21" s="57">
        <v>697.2</v>
      </c>
      <c r="AD21" s="20">
        <f t="shared" si="2"/>
        <v>100.00010000000002</v>
      </c>
      <c r="AE21" s="21" t="str">
        <f t="shared" si="4"/>
        <v xml:space="preserve"> </v>
      </c>
      <c r="AF21" s="22"/>
      <c r="AG21" s="22"/>
      <c r="AH21" s="22"/>
    </row>
    <row r="22" spans="1:34" x14ac:dyDescent="0.25">
      <c r="A22" s="11">
        <v>12</v>
      </c>
      <c r="B22" s="12">
        <v>96.303399999999996</v>
      </c>
      <c r="C22" s="12">
        <v>2.0047000000000001</v>
      </c>
      <c r="D22" s="12">
        <v>0.61270000000000002</v>
      </c>
      <c r="E22" s="12">
        <v>9.9299999999999999E-2</v>
      </c>
      <c r="F22" s="12">
        <v>9.0899999999999995E-2</v>
      </c>
      <c r="G22" s="12">
        <v>0</v>
      </c>
      <c r="H22" s="12">
        <v>2.0199999999999999E-2</v>
      </c>
      <c r="I22" s="12">
        <v>1.38E-2</v>
      </c>
      <c r="J22" s="12">
        <v>1.17E-2</v>
      </c>
      <c r="K22" s="12">
        <v>7.9000000000000008E-3</v>
      </c>
      <c r="L22" s="12">
        <v>0.67049999999999998</v>
      </c>
      <c r="M22" s="12">
        <v>0.16089999999999999</v>
      </c>
      <c r="N22" s="11">
        <v>0.69679999999999997</v>
      </c>
      <c r="O22" s="37">
        <v>8166</v>
      </c>
      <c r="P22" s="14">
        <v>34.19</v>
      </c>
      <c r="Q22" s="15">
        <f t="shared" si="3"/>
        <v>9.4972222222222218</v>
      </c>
      <c r="R22" s="37">
        <v>9051</v>
      </c>
      <c r="S22" s="14">
        <v>37.89</v>
      </c>
      <c r="T22" s="17">
        <f t="shared" si="0"/>
        <v>10.525</v>
      </c>
      <c r="U22" s="38">
        <v>11900</v>
      </c>
      <c r="V22" s="14">
        <v>49.82</v>
      </c>
      <c r="W22" s="18">
        <f t="shared" si="1"/>
        <v>13.838888888888889</v>
      </c>
      <c r="X22" s="19">
        <v>-24.7</v>
      </c>
      <c r="Y22" s="14"/>
      <c r="Z22" s="51"/>
      <c r="AA22" s="52"/>
      <c r="AB22" s="40"/>
      <c r="AC22" s="57">
        <v>747.2</v>
      </c>
      <c r="AD22" s="20">
        <f t="shared" si="2"/>
        <v>100.00800000000002</v>
      </c>
      <c r="AE22" s="21" t="str">
        <f t="shared" si="4"/>
        <v xml:space="preserve"> </v>
      </c>
      <c r="AF22" s="22"/>
      <c r="AG22" s="22"/>
      <c r="AH22" s="22"/>
    </row>
    <row r="23" spans="1:34" x14ac:dyDescent="0.25">
      <c r="A23" s="11">
        <v>13</v>
      </c>
      <c r="B23" s="12">
        <v>96.343000000000004</v>
      </c>
      <c r="C23" s="12">
        <v>1.9750000000000001</v>
      </c>
      <c r="D23" s="12">
        <v>0.6028</v>
      </c>
      <c r="E23" s="12">
        <v>9.7600000000000006E-2</v>
      </c>
      <c r="F23" s="12">
        <v>8.9300000000000004E-2</v>
      </c>
      <c r="G23" s="12">
        <v>0</v>
      </c>
      <c r="H23" s="12">
        <v>1.9400000000000001E-2</v>
      </c>
      <c r="I23" s="12">
        <v>1.37E-2</v>
      </c>
      <c r="J23" s="12">
        <v>1.1599999999999999E-2</v>
      </c>
      <c r="K23" s="12"/>
      <c r="L23" s="12">
        <v>0.67810000000000004</v>
      </c>
      <c r="M23" s="12">
        <v>0.15770000000000001</v>
      </c>
      <c r="N23" s="11">
        <v>0.69640000000000002</v>
      </c>
      <c r="O23" s="37">
        <v>8161</v>
      </c>
      <c r="P23" s="14">
        <v>34.17</v>
      </c>
      <c r="Q23" s="15">
        <f t="shared" si="3"/>
        <v>9.4916666666666671</v>
      </c>
      <c r="R23" s="37">
        <v>9047</v>
      </c>
      <c r="S23" s="14">
        <v>37.880000000000003</v>
      </c>
      <c r="T23" s="17">
        <f t="shared" si="0"/>
        <v>10.522222222222222</v>
      </c>
      <c r="U23" s="38">
        <v>11898</v>
      </c>
      <c r="V23" s="14">
        <v>49.81</v>
      </c>
      <c r="W23" s="18">
        <f t="shared" si="1"/>
        <v>13.836111111111112</v>
      </c>
      <c r="X23" s="19">
        <v>-25.6</v>
      </c>
      <c r="Y23" s="14"/>
      <c r="Z23" s="51"/>
      <c r="AA23" s="52"/>
      <c r="AB23" s="41" t="s">
        <v>47</v>
      </c>
      <c r="AC23" s="57">
        <v>913.1</v>
      </c>
      <c r="AD23" s="20">
        <f t="shared" si="2"/>
        <v>100.00020000000001</v>
      </c>
      <c r="AE23" s="21" t="str">
        <f t="shared" si="4"/>
        <v xml:space="preserve"> </v>
      </c>
      <c r="AF23" s="22"/>
      <c r="AG23" s="22"/>
      <c r="AH23" s="22"/>
    </row>
    <row r="24" spans="1:34" x14ac:dyDescent="0.25">
      <c r="A24" s="11">
        <v>14</v>
      </c>
      <c r="B24" s="12">
        <v>96.325100000000006</v>
      </c>
      <c r="C24" s="12">
        <v>1.9861</v>
      </c>
      <c r="D24" s="12">
        <v>0.60629999999999995</v>
      </c>
      <c r="E24" s="12">
        <v>9.8900000000000002E-2</v>
      </c>
      <c r="F24" s="12">
        <v>9.0700000000000003E-2</v>
      </c>
      <c r="G24" s="12">
        <v>0</v>
      </c>
      <c r="H24" s="12">
        <v>1.9800000000000002E-2</v>
      </c>
      <c r="I24" s="12">
        <v>1.4E-2</v>
      </c>
      <c r="J24" s="12">
        <v>1.2E-2</v>
      </c>
      <c r="K24" s="12"/>
      <c r="L24" s="12">
        <v>0.67579999999999996</v>
      </c>
      <c r="M24" s="12">
        <v>0.1593</v>
      </c>
      <c r="N24" s="11">
        <v>0.6966</v>
      </c>
      <c r="O24" s="37">
        <v>8163</v>
      </c>
      <c r="P24" s="14">
        <v>34.18</v>
      </c>
      <c r="Q24" s="15">
        <f t="shared" si="3"/>
        <v>9.4944444444444436</v>
      </c>
      <c r="R24" s="37">
        <v>9049</v>
      </c>
      <c r="S24" s="14">
        <v>37.89</v>
      </c>
      <c r="T24" s="17">
        <f t="shared" si="0"/>
        <v>10.525</v>
      </c>
      <c r="U24" s="38">
        <v>11899</v>
      </c>
      <c r="V24" s="14">
        <v>49.82</v>
      </c>
      <c r="W24" s="18">
        <f t="shared" si="1"/>
        <v>13.838888888888889</v>
      </c>
      <c r="X24" s="19">
        <v>-23.9</v>
      </c>
      <c r="Y24" s="14"/>
      <c r="Z24" s="41" t="s">
        <v>45</v>
      </c>
      <c r="AA24" s="41" t="s">
        <v>46</v>
      </c>
      <c r="AB24" s="40"/>
      <c r="AC24" s="57">
        <v>926.9</v>
      </c>
      <c r="AD24" s="20">
        <f t="shared" si="2"/>
        <v>100</v>
      </c>
      <c r="AE24" s="21" t="str">
        <f t="shared" si="4"/>
        <v>ОК</v>
      </c>
      <c r="AF24" s="22"/>
      <c r="AG24" s="22"/>
      <c r="AH24" s="22"/>
    </row>
    <row r="25" spans="1:34" x14ac:dyDescent="0.25">
      <c r="A25" s="11">
        <v>15</v>
      </c>
      <c r="B25" s="12">
        <v>96.292299999999997</v>
      </c>
      <c r="C25" s="12">
        <v>2.0078999999999998</v>
      </c>
      <c r="D25" s="12">
        <v>0.61419999999999997</v>
      </c>
      <c r="E25" s="12">
        <v>0.10050000000000001</v>
      </c>
      <c r="F25" s="12">
        <v>9.1999999999999998E-2</v>
      </c>
      <c r="G25" s="12">
        <v>0</v>
      </c>
      <c r="H25" s="12">
        <v>2.0299999999999999E-2</v>
      </c>
      <c r="I25" s="12">
        <v>1.4200000000000001E-2</v>
      </c>
      <c r="J25" s="12">
        <v>1.26E-2</v>
      </c>
      <c r="K25" s="12"/>
      <c r="L25" s="12">
        <v>0.67259999999999998</v>
      </c>
      <c r="M25" s="12">
        <v>0.16139999999999999</v>
      </c>
      <c r="N25" s="11">
        <v>0.69689999999999996</v>
      </c>
      <c r="O25" s="37">
        <v>8167</v>
      </c>
      <c r="P25" s="14">
        <v>34.19</v>
      </c>
      <c r="Q25" s="15">
        <f t="shared" si="3"/>
        <v>9.4972222222222218</v>
      </c>
      <c r="R25" s="37">
        <v>9053</v>
      </c>
      <c r="S25" s="14">
        <v>37.9</v>
      </c>
      <c r="T25" s="17">
        <f t="shared" si="0"/>
        <v>10.527777777777777</v>
      </c>
      <c r="U25" s="38">
        <v>11901</v>
      </c>
      <c r="V25" s="14">
        <v>49.83</v>
      </c>
      <c r="W25" s="18">
        <f t="shared" si="1"/>
        <v>13.841666666666665</v>
      </c>
      <c r="X25" s="19">
        <v>-25.5</v>
      </c>
      <c r="Y25" s="14"/>
      <c r="Z25" s="53"/>
      <c r="AA25" s="53"/>
      <c r="AB25" s="41"/>
      <c r="AC25" s="57">
        <v>939.6</v>
      </c>
      <c r="AD25" s="20">
        <f t="shared" si="2"/>
        <v>100.00000000000001</v>
      </c>
      <c r="AE25" s="21" t="str">
        <f t="shared" si="4"/>
        <v>ОК</v>
      </c>
      <c r="AF25" s="22"/>
      <c r="AG25" s="22"/>
      <c r="AH25" s="22"/>
    </row>
    <row r="26" spans="1:34" x14ac:dyDescent="0.25">
      <c r="A26" s="11">
        <v>16</v>
      </c>
      <c r="B26" s="12">
        <v>96.249499999999998</v>
      </c>
      <c r="C26" s="12">
        <v>2.0356999999999998</v>
      </c>
      <c r="D26" s="12">
        <v>0.62729999999999997</v>
      </c>
      <c r="E26" s="12">
        <v>0.1031</v>
      </c>
      <c r="F26" s="12">
        <v>9.4500000000000001E-2</v>
      </c>
      <c r="G26" s="12">
        <v>0</v>
      </c>
      <c r="H26" s="12">
        <v>2.1000000000000001E-2</v>
      </c>
      <c r="I26" s="12">
        <v>1.4500000000000001E-2</v>
      </c>
      <c r="J26" s="12">
        <v>1.2800000000000001E-2</v>
      </c>
      <c r="K26" s="12"/>
      <c r="L26" s="12">
        <v>0.66620000000000001</v>
      </c>
      <c r="M26" s="12">
        <v>0.1636</v>
      </c>
      <c r="N26" s="11">
        <v>0.69740000000000002</v>
      </c>
      <c r="O26" s="37">
        <v>8171</v>
      </c>
      <c r="P26" s="14">
        <v>34.21</v>
      </c>
      <c r="Q26" s="15">
        <f t="shared" si="3"/>
        <v>9.5027777777777782</v>
      </c>
      <c r="R26" s="37">
        <v>9058</v>
      </c>
      <c r="S26" s="14">
        <v>37.92</v>
      </c>
      <c r="T26" s="17">
        <f t="shared" si="0"/>
        <v>10.533333333333333</v>
      </c>
      <c r="U26" s="38">
        <v>11904</v>
      </c>
      <c r="V26" s="14">
        <v>49.84</v>
      </c>
      <c r="W26" s="18">
        <f t="shared" si="1"/>
        <v>13.844444444444445</v>
      </c>
      <c r="X26" s="39">
        <v>-25.4</v>
      </c>
      <c r="Y26" s="14"/>
      <c r="Z26" s="52"/>
      <c r="AA26" s="52"/>
      <c r="AB26" s="40"/>
      <c r="AC26" s="57">
        <v>1017.2</v>
      </c>
      <c r="AD26" s="20">
        <f t="shared" si="2"/>
        <v>100.00020000000001</v>
      </c>
      <c r="AE26" s="21" t="str">
        <f t="shared" si="4"/>
        <v xml:space="preserve"> </v>
      </c>
      <c r="AF26" s="22"/>
      <c r="AG26" s="22"/>
      <c r="AH26" s="22"/>
    </row>
    <row r="27" spans="1:34" x14ac:dyDescent="0.25">
      <c r="A27" s="11">
        <v>17</v>
      </c>
      <c r="B27" s="12">
        <v>96.233599999999996</v>
      </c>
      <c r="C27" s="12">
        <v>2.0453999999999999</v>
      </c>
      <c r="D27" s="12">
        <v>0.63149999999999995</v>
      </c>
      <c r="E27" s="12">
        <v>0.1036</v>
      </c>
      <c r="F27" s="12">
        <v>9.5200000000000007E-2</v>
      </c>
      <c r="G27" s="12">
        <v>0</v>
      </c>
      <c r="H27" s="12">
        <v>2.0899999999999998E-2</v>
      </c>
      <c r="I27" s="12">
        <v>1.47E-2</v>
      </c>
      <c r="J27" s="12">
        <v>1.29E-2</v>
      </c>
      <c r="K27" s="12"/>
      <c r="L27" s="12">
        <v>0.6653</v>
      </c>
      <c r="M27" s="12">
        <v>0.1648</v>
      </c>
      <c r="N27" s="11">
        <v>0.69750000000000001</v>
      </c>
      <c r="O27" s="37">
        <v>8173</v>
      </c>
      <c r="P27" s="14">
        <v>34.22</v>
      </c>
      <c r="Q27" s="15">
        <f t="shared" si="3"/>
        <v>9.5055555555555546</v>
      </c>
      <c r="R27" s="37">
        <v>9059</v>
      </c>
      <c r="S27" s="14">
        <v>37.93</v>
      </c>
      <c r="T27" s="17">
        <f t="shared" si="0"/>
        <v>10.536111111111111</v>
      </c>
      <c r="U27" s="38">
        <v>11905</v>
      </c>
      <c r="V27" s="14">
        <v>49.84</v>
      </c>
      <c r="W27" s="18">
        <f t="shared" si="1"/>
        <v>13.844444444444445</v>
      </c>
      <c r="X27" s="19">
        <v>-25</v>
      </c>
      <c r="Y27" s="14"/>
      <c r="Z27" s="51"/>
      <c r="AA27" s="52"/>
      <c r="AB27" s="40"/>
      <c r="AC27" s="57">
        <v>1022.9</v>
      </c>
      <c r="AD27" s="20">
        <f t="shared" si="2"/>
        <v>99.999900000000011</v>
      </c>
      <c r="AE27" s="21" t="str">
        <f t="shared" si="4"/>
        <v xml:space="preserve"> </v>
      </c>
      <c r="AF27" s="22"/>
      <c r="AG27" s="22"/>
      <c r="AH27" s="22"/>
    </row>
    <row r="28" spans="1:34" x14ac:dyDescent="0.25">
      <c r="A28" s="11">
        <v>18</v>
      </c>
      <c r="B28" s="12">
        <v>96.226299999999995</v>
      </c>
      <c r="C28" s="12">
        <v>2.0508999999999999</v>
      </c>
      <c r="D28" s="12">
        <v>0.63270000000000004</v>
      </c>
      <c r="E28" s="12">
        <v>0.1036</v>
      </c>
      <c r="F28" s="12">
        <v>9.4700000000000006E-2</v>
      </c>
      <c r="G28" s="12">
        <v>0</v>
      </c>
      <c r="H28" s="12">
        <v>2.1399999999999999E-2</v>
      </c>
      <c r="I28" s="12">
        <v>1.4999999999999999E-2</v>
      </c>
      <c r="J28" s="12">
        <v>1.2999999999999999E-2</v>
      </c>
      <c r="K28" s="12"/>
      <c r="L28" s="12">
        <v>0.66559999999999997</v>
      </c>
      <c r="M28" s="12">
        <v>0.16489999999999999</v>
      </c>
      <c r="N28" s="11">
        <v>0.6976</v>
      </c>
      <c r="O28" s="37">
        <v>8173</v>
      </c>
      <c r="P28" s="14">
        <v>34.22</v>
      </c>
      <c r="Q28" s="15">
        <f t="shared" si="3"/>
        <v>9.5055555555555546</v>
      </c>
      <c r="R28" s="37">
        <v>9060</v>
      </c>
      <c r="S28" s="14">
        <v>37.93</v>
      </c>
      <c r="T28" s="17">
        <f t="shared" si="0"/>
        <v>10.536111111111111</v>
      </c>
      <c r="U28" s="38">
        <v>11905</v>
      </c>
      <c r="V28" s="14">
        <v>49.84</v>
      </c>
      <c r="W28" s="18">
        <f t="shared" si="1"/>
        <v>13.844444444444445</v>
      </c>
      <c r="X28" s="19">
        <v>-24.5</v>
      </c>
      <c r="Y28" s="14"/>
      <c r="Z28" s="52"/>
      <c r="AA28" s="52"/>
      <c r="AB28" s="40"/>
      <c r="AC28" s="57">
        <v>1009.4</v>
      </c>
      <c r="AD28" s="20">
        <f t="shared" si="2"/>
        <v>100.0001</v>
      </c>
      <c r="AE28" s="21" t="str">
        <f t="shared" si="4"/>
        <v xml:space="preserve"> </v>
      </c>
      <c r="AF28" s="22"/>
      <c r="AG28" s="22"/>
      <c r="AH28" s="22"/>
    </row>
    <row r="29" spans="1:34" x14ac:dyDescent="0.25">
      <c r="A29" s="11">
        <v>19</v>
      </c>
      <c r="B29" s="12">
        <v>96.209500000000006</v>
      </c>
      <c r="C29" s="12">
        <v>2.0617000000000001</v>
      </c>
      <c r="D29" s="12">
        <v>0.63700000000000001</v>
      </c>
      <c r="E29" s="12">
        <v>0.1046</v>
      </c>
      <c r="F29" s="12">
        <v>9.5799999999999996E-2</v>
      </c>
      <c r="G29" s="12">
        <v>0</v>
      </c>
      <c r="H29" s="12">
        <v>2.12E-2</v>
      </c>
      <c r="I29" s="12">
        <v>1.49E-2</v>
      </c>
      <c r="J29" s="12">
        <v>1.3100000000000001E-2</v>
      </c>
      <c r="K29" s="12"/>
      <c r="L29" s="12">
        <v>0.66320000000000001</v>
      </c>
      <c r="M29" s="12">
        <v>0.1671</v>
      </c>
      <c r="N29" s="11">
        <v>0.69769999999999999</v>
      </c>
      <c r="O29" s="37">
        <v>8175</v>
      </c>
      <c r="P29" s="14">
        <v>34.229999999999997</v>
      </c>
      <c r="Q29" s="15">
        <f t="shared" si="3"/>
        <v>9.5083333333333329</v>
      </c>
      <c r="R29" s="37">
        <v>9062</v>
      </c>
      <c r="S29" s="14">
        <v>37.94</v>
      </c>
      <c r="T29" s="17">
        <f t="shared" si="0"/>
        <v>10.538888888888888</v>
      </c>
      <c r="U29" s="38">
        <v>11906</v>
      </c>
      <c r="V29" s="14">
        <v>49.85</v>
      </c>
      <c r="W29" s="18">
        <f t="shared" si="1"/>
        <v>13.847222222222221</v>
      </c>
      <c r="X29" s="19">
        <v>-24.6</v>
      </c>
      <c r="Y29" s="14"/>
      <c r="Z29" s="51"/>
      <c r="AA29" s="52"/>
      <c r="AB29" s="40"/>
      <c r="AC29" s="57">
        <v>99.6</v>
      </c>
      <c r="AD29" s="20">
        <f t="shared" si="2"/>
        <v>100.0001</v>
      </c>
      <c r="AE29" s="21" t="str">
        <f t="shared" si="4"/>
        <v xml:space="preserve"> </v>
      </c>
      <c r="AF29" s="22"/>
      <c r="AG29" s="22"/>
      <c r="AH29" s="22"/>
    </row>
    <row r="30" spans="1:34" x14ac:dyDescent="0.25">
      <c r="A30" s="11">
        <v>20</v>
      </c>
      <c r="B30" s="12">
        <v>96.211100000000002</v>
      </c>
      <c r="C30" s="12">
        <v>2.0613000000000001</v>
      </c>
      <c r="D30" s="12">
        <v>0.6361</v>
      </c>
      <c r="E30" s="12">
        <v>0.1043</v>
      </c>
      <c r="F30" s="12">
        <v>9.5399999999999999E-2</v>
      </c>
      <c r="G30" s="12">
        <v>0</v>
      </c>
      <c r="H30" s="12">
        <v>2.12E-2</v>
      </c>
      <c r="I30" s="12">
        <v>1.4800000000000001E-2</v>
      </c>
      <c r="J30" s="12">
        <v>1.2999999999999999E-2</v>
      </c>
      <c r="K30" s="12">
        <v>8.3999999999999995E-3</v>
      </c>
      <c r="L30" s="12">
        <v>0.66369999999999996</v>
      </c>
      <c r="M30" s="12">
        <v>0.1673</v>
      </c>
      <c r="N30" s="11">
        <v>0.69769999999999999</v>
      </c>
      <c r="O30" s="37">
        <v>8175</v>
      </c>
      <c r="P30" s="14">
        <v>34.229999999999997</v>
      </c>
      <c r="Q30" s="15">
        <f t="shared" si="3"/>
        <v>9.5083333333333329</v>
      </c>
      <c r="R30" s="37">
        <v>9061</v>
      </c>
      <c r="S30" s="14">
        <v>37.94</v>
      </c>
      <c r="T30" s="17">
        <f t="shared" si="0"/>
        <v>10.538888888888888</v>
      </c>
      <c r="U30" s="38">
        <v>11906</v>
      </c>
      <c r="V30" s="14">
        <v>49.85</v>
      </c>
      <c r="W30" s="18">
        <f t="shared" si="1"/>
        <v>13.847222222222221</v>
      </c>
      <c r="X30" s="19">
        <v>-25</v>
      </c>
      <c r="Y30" s="14"/>
      <c r="Z30" s="51"/>
      <c r="AA30" s="52"/>
      <c r="AB30" s="40"/>
      <c r="AC30" s="57">
        <v>958.6</v>
      </c>
      <c r="AD30" s="20">
        <f t="shared" si="2"/>
        <v>100.00859999999999</v>
      </c>
      <c r="AE30" s="21" t="str">
        <f t="shared" si="4"/>
        <v xml:space="preserve"> </v>
      </c>
      <c r="AF30" s="22"/>
      <c r="AG30" s="22"/>
      <c r="AH30" s="22"/>
    </row>
    <row r="31" spans="1:34" x14ac:dyDescent="0.25">
      <c r="A31" s="11">
        <v>21</v>
      </c>
      <c r="B31" s="12">
        <v>96.310699999999997</v>
      </c>
      <c r="C31" s="12">
        <v>1.9897</v>
      </c>
      <c r="D31" s="12">
        <v>0.60829999999999995</v>
      </c>
      <c r="E31" s="12">
        <v>9.9400000000000002E-2</v>
      </c>
      <c r="F31" s="12">
        <v>9.1399999999999995E-2</v>
      </c>
      <c r="G31" s="12">
        <v>0</v>
      </c>
      <c r="H31" s="12">
        <v>2.0199999999999999E-2</v>
      </c>
      <c r="I31" s="12">
        <v>1.43E-2</v>
      </c>
      <c r="J31" s="12">
        <v>1.26E-2</v>
      </c>
      <c r="K31" s="12"/>
      <c r="L31" s="12">
        <v>0.68189999999999995</v>
      </c>
      <c r="M31" s="12">
        <v>0.1595</v>
      </c>
      <c r="N31" s="11">
        <v>0.69669999999999999</v>
      </c>
      <c r="O31" s="37">
        <v>8164</v>
      </c>
      <c r="P31" s="14">
        <v>34.18</v>
      </c>
      <c r="Q31" s="15">
        <f t="shared" si="3"/>
        <v>9.4944444444444436</v>
      </c>
      <c r="R31" s="37">
        <v>9050</v>
      </c>
      <c r="S31" s="14">
        <v>37.89</v>
      </c>
      <c r="T31" s="17">
        <f t="shared" si="0"/>
        <v>10.525</v>
      </c>
      <c r="U31" s="38">
        <v>11898</v>
      </c>
      <c r="V31" s="14">
        <v>49.81</v>
      </c>
      <c r="W31" s="18">
        <f t="shared" si="1"/>
        <v>13.836111111111112</v>
      </c>
      <c r="X31" s="19">
        <v>-25.4</v>
      </c>
      <c r="Y31" s="14"/>
      <c r="Z31" s="51"/>
      <c r="AA31" s="52"/>
      <c r="AB31" s="40"/>
      <c r="AC31" s="57">
        <v>951.6</v>
      </c>
      <c r="AD31" s="20">
        <f t="shared" si="2"/>
        <v>100</v>
      </c>
      <c r="AE31" s="21" t="str">
        <f t="shared" si="4"/>
        <v>ОК</v>
      </c>
      <c r="AF31" s="22"/>
      <c r="AG31" s="22"/>
      <c r="AH31" s="22"/>
    </row>
    <row r="32" spans="1:34" x14ac:dyDescent="0.25">
      <c r="A32" s="11">
        <v>22</v>
      </c>
      <c r="B32" s="12">
        <v>96.320700000000002</v>
      </c>
      <c r="C32" s="12">
        <v>1.9822</v>
      </c>
      <c r="D32" s="12">
        <v>0.60299999999999998</v>
      </c>
      <c r="E32" s="12">
        <v>9.8000000000000004E-2</v>
      </c>
      <c r="F32" s="12">
        <v>9.01E-2</v>
      </c>
      <c r="G32" s="12">
        <v>0</v>
      </c>
      <c r="H32" s="12">
        <v>2.01E-2</v>
      </c>
      <c r="I32" s="12">
        <v>1.43E-2</v>
      </c>
      <c r="J32" s="12">
        <v>1.23E-2</v>
      </c>
      <c r="K32" s="12"/>
      <c r="L32" s="12">
        <v>0.68840000000000001</v>
      </c>
      <c r="M32" s="12">
        <v>0.15890000000000001</v>
      </c>
      <c r="N32" s="11">
        <v>0.6966</v>
      </c>
      <c r="O32" s="37">
        <v>8162</v>
      </c>
      <c r="P32" s="14">
        <v>34.17</v>
      </c>
      <c r="Q32" s="15">
        <f t="shared" si="3"/>
        <v>9.4916666666666671</v>
      </c>
      <c r="R32" s="37">
        <v>9047</v>
      </c>
      <c r="S32" s="14">
        <v>37.880000000000003</v>
      </c>
      <c r="T32" s="17">
        <f t="shared" si="0"/>
        <v>10.522222222222222</v>
      </c>
      <c r="U32" s="38">
        <v>11896</v>
      </c>
      <c r="V32" s="14">
        <v>49.81</v>
      </c>
      <c r="W32" s="18">
        <f t="shared" si="1"/>
        <v>13.836111111111112</v>
      </c>
      <c r="X32" s="19">
        <v>-25.3</v>
      </c>
      <c r="Y32" s="14"/>
      <c r="Z32" s="51"/>
      <c r="AA32" s="52"/>
      <c r="AB32" s="40"/>
      <c r="AC32" s="57">
        <v>942.6</v>
      </c>
      <c r="AD32" s="20">
        <f t="shared" si="2"/>
        <v>100.00000000000001</v>
      </c>
      <c r="AE32" s="21" t="str">
        <f t="shared" si="4"/>
        <v>ОК</v>
      </c>
      <c r="AF32" s="22"/>
      <c r="AG32" s="22"/>
      <c r="AH32" s="22"/>
    </row>
    <row r="33" spans="1:34" x14ac:dyDescent="0.25">
      <c r="A33" s="11">
        <v>23</v>
      </c>
      <c r="B33" s="12">
        <v>96.340400000000002</v>
      </c>
      <c r="C33" s="12">
        <v>1.9656</v>
      </c>
      <c r="D33" s="12">
        <v>0.59850000000000003</v>
      </c>
      <c r="E33" s="12">
        <v>9.8400000000000001E-2</v>
      </c>
      <c r="F33" s="12">
        <v>9.0700000000000003E-2</v>
      </c>
      <c r="G33" s="12">
        <v>0</v>
      </c>
      <c r="H33" s="12">
        <v>2.01E-2</v>
      </c>
      <c r="I33" s="12">
        <v>1.41E-2</v>
      </c>
      <c r="J33" s="12">
        <v>1.24E-2</v>
      </c>
      <c r="K33" s="12"/>
      <c r="L33" s="12">
        <v>0.69040000000000001</v>
      </c>
      <c r="M33" s="12">
        <v>0.15759999999999999</v>
      </c>
      <c r="N33" s="11">
        <v>0.69650000000000001</v>
      </c>
      <c r="O33" s="37">
        <v>8160</v>
      </c>
      <c r="P33" s="14">
        <v>34.159999999999997</v>
      </c>
      <c r="Q33" s="15">
        <f t="shared" si="3"/>
        <v>9.4888888888888872</v>
      </c>
      <c r="R33" s="37">
        <v>9046</v>
      </c>
      <c r="S33" s="14">
        <v>37.869999999999997</v>
      </c>
      <c r="T33" s="17">
        <f t="shared" si="0"/>
        <v>10.519444444444444</v>
      </c>
      <c r="U33" s="38">
        <v>11896</v>
      </c>
      <c r="V33" s="14">
        <v>49.8</v>
      </c>
      <c r="W33" s="18">
        <f t="shared" si="1"/>
        <v>13.833333333333332</v>
      </c>
      <c r="X33" s="19">
        <v>-24.1</v>
      </c>
      <c r="Y33" s="14"/>
      <c r="Z33" s="52"/>
      <c r="AA33" s="52"/>
      <c r="AB33" s="40"/>
      <c r="AC33" s="57">
        <v>958.7</v>
      </c>
      <c r="AD33" s="20">
        <f>SUM(B33:M33)+$K$42+$N$42</f>
        <v>100.00019999999999</v>
      </c>
      <c r="AE33" s="21" t="str">
        <f>IF(AD33=100,"ОК"," ")</f>
        <v xml:space="preserve"> </v>
      </c>
      <c r="AF33" s="22"/>
      <c r="AG33" s="22"/>
      <c r="AH33" s="22"/>
    </row>
    <row r="34" spans="1:34" x14ac:dyDescent="0.25">
      <c r="A34" s="11">
        <v>24</v>
      </c>
      <c r="B34" s="12">
        <v>96.331900000000005</v>
      </c>
      <c r="C34" s="12">
        <v>1.9717</v>
      </c>
      <c r="D34" s="12">
        <v>0.60329999999999995</v>
      </c>
      <c r="E34" s="12">
        <v>9.9199999999999997E-2</v>
      </c>
      <c r="F34" s="12">
        <v>9.1499999999999998E-2</v>
      </c>
      <c r="G34" s="12">
        <v>0</v>
      </c>
      <c r="H34" s="12">
        <v>2.0400000000000001E-2</v>
      </c>
      <c r="I34" s="12">
        <v>1.4200000000000001E-2</v>
      </c>
      <c r="J34" s="12">
        <v>1.2699999999999999E-2</v>
      </c>
      <c r="K34" s="12"/>
      <c r="L34" s="12">
        <v>0.68520000000000003</v>
      </c>
      <c r="M34" s="12">
        <v>0.15790000000000001</v>
      </c>
      <c r="N34" s="11">
        <v>0.6966</v>
      </c>
      <c r="O34" s="37">
        <v>8162</v>
      </c>
      <c r="P34" s="14">
        <v>34.17</v>
      </c>
      <c r="Q34" s="15">
        <f t="shared" si="3"/>
        <v>9.4916666666666671</v>
      </c>
      <c r="R34" s="37">
        <v>9048</v>
      </c>
      <c r="S34" s="14">
        <v>37.880000000000003</v>
      </c>
      <c r="T34" s="17">
        <f t="shared" si="0"/>
        <v>10.522222222222222</v>
      </c>
      <c r="U34" s="38">
        <v>11897</v>
      </c>
      <c r="V34" s="14">
        <v>49.81</v>
      </c>
      <c r="W34" s="18">
        <f t="shared" si="1"/>
        <v>13.836111111111112</v>
      </c>
      <c r="X34" s="19">
        <v>-23.5</v>
      </c>
      <c r="Y34" s="14"/>
      <c r="Z34" s="51"/>
      <c r="AA34" s="52"/>
      <c r="AB34" s="40"/>
      <c r="AC34" s="57">
        <v>942.4</v>
      </c>
      <c r="AD34" s="20">
        <f t="shared" si="2"/>
        <v>99.999999999999986</v>
      </c>
      <c r="AE34" s="21" t="str">
        <f t="shared" si="4"/>
        <v>ОК</v>
      </c>
      <c r="AF34" s="22"/>
      <c r="AG34" s="22"/>
      <c r="AH34" s="22"/>
    </row>
    <row r="35" spans="1:34" x14ac:dyDescent="0.25">
      <c r="A35" s="11">
        <v>25</v>
      </c>
      <c r="B35" s="12">
        <v>96.334800000000001</v>
      </c>
      <c r="C35" s="12">
        <v>1.9755</v>
      </c>
      <c r="D35" s="12">
        <v>0.60589999999999999</v>
      </c>
      <c r="E35" s="12">
        <v>9.8699999999999996E-2</v>
      </c>
      <c r="F35" s="12">
        <v>9.06E-2</v>
      </c>
      <c r="G35" s="12">
        <v>0</v>
      </c>
      <c r="H35" s="12">
        <v>2.0299999999999999E-2</v>
      </c>
      <c r="I35" s="12">
        <v>1.44E-2</v>
      </c>
      <c r="J35" s="12">
        <v>1.2500000000000001E-2</v>
      </c>
      <c r="K35" s="12"/>
      <c r="L35" s="12">
        <v>0.67879999999999996</v>
      </c>
      <c r="M35" s="12">
        <v>0.15659999999999999</v>
      </c>
      <c r="N35" s="11">
        <v>0.6966</v>
      </c>
      <c r="O35" s="37">
        <v>8163</v>
      </c>
      <c r="P35" s="14">
        <v>34.18</v>
      </c>
      <c r="Q35" s="15">
        <f t="shared" si="3"/>
        <v>9.4944444444444436</v>
      </c>
      <c r="R35" s="37">
        <v>9049</v>
      </c>
      <c r="S35" s="14">
        <v>37.880000000000003</v>
      </c>
      <c r="T35" s="17">
        <f t="shared" si="0"/>
        <v>10.522222222222222</v>
      </c>
      <c r="U35" s="38">
        <v>11899</v>
      </c>
      <c r="V35" s="14">
        <v>49.82</v>
      </c>
      <c r="W35" s="18">
        <f t="shared" si="1"/>
        <v>13.838888888888889</v>
      </c>
      <c r="X35" s="19">
        <v>-23.5</v>
      </c>
      <c r="Y35" s="14"/>
      <c r="Z35" s="52"/>
      <c r="AA35" s="52"/>
      <c r="AB35" s="40"/>
      <c r="AC35" s="57">
        <v>946.8</v>
      </c>
      <c r="AD35" s="20">
        <f t="shared" si="2"/>
        <v>100.00009999999999</v>
      </c>
      <c r="AE35" s="21" t="str">
        <f t="shared" si="4"/>
        <v xml:space="preserve"> </v>
      </c>
      <c r="AF35" s="22"/>
      <c r="AG35" s="22"/>
      <c r="AH35" s="22"/>
    </row>
    <row r="36" spans="1:34" x14ac:dyDescent="0.25">
      <c r="A36" s="11">
        <v>26</v>
      </c>
      <c r="B36" s="12">
        <v>96.335400000000007</v>
      </c>
      <c r="C36" s="12">
        <v>1.9697</v>
      </c>
      <c r="D36" s="12">
        <v>0.61070000000000002</v>
      </c>
      <c r="E36" s="12">
        <v>9.9699999999999997E-2</v>
      </c>
      <c r="F36" s="12">
        <v>9.1899999999999996E-2</v>
      </c>
      <c r="G36" s="12">
        <v>0</v>
      </c>
      <c r="H36" s="12">
        <v>2.0400000000000001E-2</v>
      </c>
      <c r="I36" s="12">
        <v>1.4200000000000001E-2</v>
      </c>
      <c r="J36" s="12">
        <v>1.2500000000000001E-2</v>
      </c>
      <c r="K36" s="12">
        <v>8.6E-3</v>
      </c>
      <c r="L36" s="12">
        <v>0.67800000000000005</v>
      </c>
      <c r="M36" s="12">
        <v>0.15559999999999999</v>
      </c>
      <c r="N36" s="11">
        <v>0.6966</v>
      </c>
      <c r="O36" s="37">
        <v>8164</v>
      </c>
      <c r="P36" s="14">
        <v>34.18</v>
      </c>
      <c r="Q36" s="15">
        <f t="shared" si="3"/>
        <v>9.4944444444444436</v>
      </c>
      <c r="R36" s="37">
        <v>9049</v>
      </c>
      <c r="S36" s="14">
        <v>37.880000000000003</v>
      </c>
      <c r="T36" s="17">
        <f t="shared" si="0"/>
        <v>10.522222222222222</v>
      </c>
      <c r="U36" s="38">
        <v>11899</v>
      </c>
      <c r="V36" s="14">
        <v>49.82</v>
      </c>
      <c r="W36" s="18">
        <f t="shared" si="1"/>
        <v>13.838888888888889</v>
      </c>
      <c r="X36" s="19">
        <v>-24.4</v>
      </c>
      <c r="Y36" s="14"/>
      <c r="Z36" s="41" t="s">
        <v>45</v>
      </c>
      <c r="AA36" s="41" t="s">
        <v>46</v>
      </c>
      <c r="AB36" s="40"/>
      <c r="AC36" s="57">
        <v>905.1</v>
      </c>
      <c r="AD36" s="20">
        <f t="shared" si="2"/>
        <v>100.0087</v>
      </c>
      <c r="AE36" s="21" t="str">
        <f t="shared" si="4"/>
        <v xml:space="preserve"> </v>
      </c>
      <c r="AF36" s="22"/>
      <c r="AG36" s="22"/>
      <c r="AH36" s="22"/>
    </row>
    <row r="37" spans="1:34" x14ac:dyDescent="0.25">
      <c r="A37" s="11">
        <v>27</v>
      </c>
      <c r="B37" s="12">
        <v>96.357299999999995</v>
      </c>
      <c r="C37" s="12">
        <v>1.9513</v>
      </c>
      <c r="D37" s="12">
        <v>0.61029999999999995</v>
      </c>
      <c r="E37" s="12">
        <v>9.9199999999999997E-2</v>
      </c>
      <c r="F37" s="12">
        <v>9.1499999999999998E-2</v>
      </c>
      <c r="G37" s="12">
        <v>0</v>
      </c>
      <c r="H37" s="12">
        <v>2.0299999999999999E-2</v>
      </c>
      <c r="I37" s="12">
        <v>1.44E-2</v>
      </c>
      <c r="J37" s="12">
        <v>1.2200000000000001E-2</v>
      </c>
      <c r="K37" s="12"/>
      <c r="L37" s="12">
        <v>0.67810000000000004</v>
      </c>
      <c r="M37" s="12">
        <v>0.1535</v>
      </c>
      <c r="N37" s="11">
        <v>0.69640000000000002</v>
      </c>
      <c r="O37" s="37">
        <v>8162</v>
      </c>
      <c r="P37" s="14">
        <v>34.17</v>
      </c>
      <c r="Q37" s="15">
        <f t="shared" si="3"/>
        <v>9.4916666666666671</v>
      </c>
      <c r="R37" s="37">
        <v>9048</v>
      </c>
      <c r="S37" s="14">
        <v>37.880000000000003</v>
      </c>
      <c r="T37" s="17">
        <f t="shared" si="0"/>
        <v>10.522222222222222</v>
      </c>
      <c r="U37" s="38">
        <v>11899</v>
      </c>
      <c r="V37" s="14">
        <v>49.82</v>
      </c>
      <c r="W37" s="18">
        <f t="shared" si="1"/>
        <v>13.838888888888889</v>
      </c>
      <c r="X37" s="19">
        <v>-23.9</v>
      </c>
      <c r="Y37" s="14"/>
      <c r="Z37" s="52"/>
      <c r="AA37" s="52"/>
      <c r="AB37" s="41" t="s">
        <v>47</v>
      </c>
      <c r="AC37" s="57">
        <v>892.7</v>
      </c>
      <c r="AD37" s="20">
        <f t="shared" si="2"/>
        <v>100.00009999999999</v>
      </c>
      <c r="AE37" s="21" t="str">
        <f t="shared" si="4"/>
        <v xml:space="preserve"> </v>
      </c>
      <c r="AF37" s="22"/>
      <c r="AG37" s="22"/>
      <c r="AH37" s="22"/>
    </row>
    <row r="38" spans="1:34" x14ac:dyDescent="0.25">
      <c r="A38" s="11">
        <v>28</v>
      </c>
      <c r="B38" s="12">
        <v>96.360600000000005</v>
      </c>
      <c r="C38" s="12">
        <v>1.9458</v>
      </c>
      <c r="D38" s="12">
        <v>0.60899999999999999</v>
      </c>
      <c r="E38" s="12">
        <v>9.9099999999999994E-2</v>
      </c>
      <c r="F38" s="12">
        <v>9.1800000000000007E-2</v>
      </c>
      <c r="G38" s="12">
        <v>0</v>
      </c>
      <c r="H38" s="12">
        <v>2.0199999999999999E-2</v>
      </c>
      <c r="I38" s="12">
        <v>1.41E-2</v>
      </c>
      <c r="J38" s="12">
        <v>1.21E-2</v>
      </c>
      <c r="K38" s="12"/>
      <c r="L38" s="12">
        <v>0.68149999999999999</v>
      </c>
      <c r="M38" s="12">
        <v>0.15390000000000001</v>
      </c>
      <c r="N38" s="11">
        <v>0.69640000000000002</v>
      </c>
      <c r="O38" s="37">
        <v>8161</v>
      </c>
      <c r="P38" s="14">
        <v>34.17</v>
      </c>
      <c r="Q38" s="15">
        <f t="shared" si="3"/>
        <v>9.4916666666666671</v>
      </c>
      <c r="R38" s="37">
        <v>9047</v>
      </c>
      <c r="S38" s="14">
        <v>37.880000000000003</v>
      </c>
      <c r="T38" s="17">
        <f t="shared" si="0"/>
        <v>10.522222222222222</v>
      </c>
      <c r="U38" s="38">
        <v>11898</v>
      </c>
      <c r="V38" s="14">
        <v>49.81</v>
      </c>
      <c r="W38" s="18">
        <f t="shared" si="1"/>
        <v>13.836111111111112</v>
      </c>
      <c r="X38" s="19">
        <v>-24.6</v>
      </c>
      <c r="Y38" s="14"/>
      <c r="Z38" s="51"/>
      <c r="AA38" s="52"/>
      <c r="AB38" s="40"/>
      <c r="AC38" s="57">
        <v>902.8</v>
      </c>
      <c r="AD38" s="20">
        <f t="shared" si="2"/>
        <v>100.00010000000002</v>
      </c>
      <c r="AE38" s="21" t="str">
        <f t="shared" si="4"/>
        <v xml:space="preserve"> </v>
      </c>
      <c r="AF38" s="22"/>
      <c r="AG38" s="22"/>
      <c r="AH38" s="22"/>
    </row>
    <row r="39" spans="1:34" x14ac:dyDescent="0.25">
      <c r="A39" s="11">
        <v>29</v>
      </c>
      <c r="B39" s="12">
        <v>96.330200000000005</v>
      </c>
      <c r="C39" s="12">
        <v>1.9644999999999999</v>
      </c>
      <c r="D39" s="12">
        <v>0.61439999999999995</v>
      </c>
      <c r="E39" s="12">
        <v>0.10009999999999999</v>
      </c>
      <c r="F39" s="12">
        <v>9.2799999999999994E-2</v>
      </c>
      <c r="G39" s="12">
        <v>0</v>
      </c>
      <c r="H39" s="12">
        <v>2.06E-2</v>
      </c>
      <c r="I39" s="12">
        <v>1.4200000000000001E-2</v>
      </c>
      <c r="J39" s="12">
        <v>1.21E-2</v>
      </c>
      <c r="K39" s="12"/>
      <c r="L39" s="12">
        <v>0.68220000000000003</v>
      </c>
      <c r="M39" s="12">
        <v>0.15720000000000001</v>
      </c>
      <c r="N39" s="11">
        <v>0.69669999999999999</v>
      </c>
      <c r="O39" s="37">
        <v>8163</v>
      </c>
      <c r="P39" s="14">
        <v>34.18</v>
      </c>
      <c r="Q39" s="15">
        <f t="shared" si="3"/>
        <v>9.4944444444444436</v>
      </c>
      <c r="R39" s="37">
        <v>9049</v>
      </c>
      <c r="S39" s="14">
        <v>37.89</v>
      </c>
      <c r="T39" s="17">
        <f t="shared" si="0"/>
        <v>10.525</v>
      </c>
      <c r="U39" s="38">
        <v>11899</v>
      </c>
      <c r="V39" s="14">
        <v>49.82</v>
      </c>
      <c r="W39" s="18">
        <f t="shared" si="1"/>
        <v>13.838888888888889</v>
      </c>
      <c r="X39" s="19">
        <v>-24.7</v>
      </c>
      <c r="Y39" s="14"/>
      <c r="Z39" s="51"/>
      <c r="AA39" s="52"/>
      <c r="AB39" s="40"/>
      <c r="AC39" s="57">
        <v>952.1</v>
      </c>
      <c r="AD39" s="20">
        <f t="shared" si="2"/>
        <v>100.00030000000001</v>
      </c>
      <c r="AE39" s="21" t="str">
        <f t="shared" si="4"/>
        <v xml:space="preserve"> </v>
      </c>
      <c r="AF39" s="22"/>
      <c r="AG39" s="22"/>
      <c r="AH39" s="22"/>
    </row>
    <row r="40" spans="1:34" x14ac:dyDescent="0.25">
      <c r="A40" s="11">
        <v>30</v>
      </c>
      <c r="B40" s="23">
        <v>96.381900000000002</v>
      </c>
      <c r="C40" s="12">
        <v>1.9388000000000001</v>
      </c>
      <c r="D40" s="12">
        <v>0.59599999999999997</v>
      </c>
      <c r="E40" s="12">
        <v>9.7199999999999995E-2</v>
      </c>
      <c r="F40" s="12">
        <v>8.9499999999999996E-2</v>
      </c>
      <c r="G40" s="12">
        <v>0</v>
      </c>
      <c r="H40" s="12">
        <v>2.0299999999999999E-2</v>
      </c>
      <c r="I40" s="12">
        <v>1.44E-2</v>
      </c>
      <c r="J40" s="12">
        <v>1.21E-2</v>
      </c>
      <c r="K40" s="12"/>
      <c r="L40" s="12">
        <v>0.68340000000000001</v>
      </c>
      <c r="M40" s="24">
        <v>0.1545</v>
      </c>
      <c r="N40" s="11">
        <v>0.69620000000000004</v>
      </c>
      <c r="O40" s="37">
        <v>8158</v>
      </c>
      <c r="P40" s="14">
        <v>34.159999999999997</v>
      </c>
      <c r="Q40" s="15">
        <f t="shared" si="3"/>
        <v>9.4888888888888872</v>
      </c>
      <c r="R40" s="37">
        <v>9044</v>
      </c>
      <c r="S40" s="14">
        <v>37.869999999999997</v>
      </c>
      <c r="T40" s="17">
        <f t="shared" si="0"/>
        <v>10.519444444444444</v>
      </c>
      <c r="U40" s="38">
        <v>11896</v>
      </c>
      <c r="V40" s="14">
        <v>49.81</v>
      </c>
      <c r="W40" s="18">
        <f t="shared" si="1"/>
        <v>13.836111111111112</v>
      </c>
      <c r="X40" s="39">
        <v>-24.7</v>
      </c>
      <c r="Y40" s="14"/>
      <c r="Z40" s="51"/>
      <c r="AA40" s="52"/>
      <c r="AB40" s="40"/>
      <c r="AC40" s="57">
        <v>1027.3</v>
      </c>
      <c r="AD40" s="20">
        <f t="shared" si="2"/>
        <v>100.00010000000002</v>
      </c>
      <c r="AE40" s="21" t="str">
        <f t="shared" si="4"/>
        <v xml:space="preserve"> </v>
      </c>
      <c r="AF40" s="22"/>
      <c r="AG40" s="22"/>
      <c r="AH40" s="22"/>
    </row>
    <row r="41" spans="1:34" ht="15.75" customHeight="1" thickBot="1" x14ac:dyDescent="0.3">
      <c r="A41" s="25">
        <v>31</v>
      </c>
      <c r="B41" s="26">
        <v>96.381699999999995</v>
      </c>
      <c r="C41" s="27">
        <v>1.93</v>
      </c>
      <c r="D41" s="27">
        <v>0.59460000000000002</v>
      </c>
      <c r="E41" s="27">
        <v>9.7699999999999995E-2</v>
      </c>
      <c r="F41" s="27">
        <v>9.0499999999999997E-2</v>
      </c>
      <c r="G41" s="12">
        <v>0</v>
      </c>
      <c r="H41" s="27">
        <v>1.9800000000000002E-2</v>
      </c>
      <c r="I41" s="27">
        <v>1.4E-2</v>
      </c>
      <c r="J41" s="27">
        <v>1.21E-2</v>
      </c>
      <c r="K41" s="27"/>
      <c r="L41" s="27">
        <v>0.69240000000000002</v>
      </c>
      <c r="M41" s="28">
        <v>0.15529999999999999</v>
      </c>
      <c r="N41" s="25">
        <v>0.69620000000000004</v>
      </c>
      <c r="O41" s="49">
        <v>8157</v>
      </c>
      <c r="P41" s="29">
        <v>34.15</v>
      </c>
      <c r="Q41" s="15">
        <f t="shared" si="3"/>
        <v>9.4861111111111107</v>
      </c>
      <c r="R41" s="49">
        <v>9042</v>
      </c>
      <c r="S41" s="29">
        <v>37.86</v>
      </c>
      <c r="T41" s="17">
        <f t="shared" si="0"/>
        <v>10.516666666666666</v>
      </c>
      <c r="U41" s="50">
        <v>11894</v>
      </c>
      <c r="V41" s="29">
        <v>49.8</v>
      </c>
      <c r="W41" s="18">
        <f t="shared" si="1"/>
        <v>13.833333333333332</v>
      </c>
      <c r="X41" s="30">
        <v>-24.9</v>
      </c>
      <c r="Y41" s="29"/>
      <c r="Z41" s="51"/>
      <c r="AA41" s="52"/>
      <c r="AB41" s="42"/>
      <c r="AC41" s="58">
        <v>1025.5</v>
      </c>
      <c r="AD41" s="20">
        <f t="shared" si="2"/>
        <v>100.00010000000002</v>
      </c>
      <c r="AE41" s="21" t="str">
        <f t="shared" si="4"/>
        <v xml:space="preserve"> </v>
      </c>
      <c r="AF41" s="22"/>
      <c r="AG41" s="22"/>
      <c r="AH41" s="22"/>
    </row>
    <row r="42" spans="1:34" ht="15" customHeight="1" thickBot="1" x14ac:dyDescent="0.3">
      <c r="A42" s="75" t="s">
        <v>44</v>
      </c>
      <c r="B42" s="76"/>
      <c r="C42" s="76"/>
      <c r="D42" s="76"/>
      <c r="E42" s="76"/>
      <c r="F42" s="76"/>
      <c r="G42" s="76"/>
      <c r="H42" s="77"/>
      <c r="I42" s="75" t="s">
        <v>35</v>
      </c>
      <c r="J42" s="76"/>
      <c r="K42" s="31">
        <v>0.01</v>
      </c>
      <c r="L42" s="78" t="s">
        <v>36</v>
      </c>
      <c r="M42" s="79"/>
      <c r="N42" s="32">
        <v>2E-3</v>
      </c>
      <c r="O42" s="80">
        <v>8166</v>
      </c>
      <c r="P42" s="66">
        <f>SUMPRODUCT(P11:P41,AC11:AC41)/SUM(AC11:AC41)</f>
        <v>34.188452334824092</v>
      </c>
      <c r="Q42" s="66">
        <f>SUMPRODUCT(Q11:Q41,AC11:AC41)/SUM(AC11:AC41)</f>
        <v>9.496792315228916</v>
      </c>
      <c r="R42" s="67">
        <f>SUMPRODUCT(R11:R41,AC11:AC41)/SUM(AC11:AC41)</f>
        <v>9051.7925944702947</v>
      </c>
      <c r="S42" s="66">
        <f>SUMPRODUCT(S11:S41,AC11:AC41)/SUM(AC11:AC41)</f>
        <v>37.897168987307396</v>
      </c>
      <c r="T42" s="66">
        <f>SUMPRODUCT(T11:T41,AC11:AC41)/SUM(AC11:AC41)</f>
        <v>10.526991385363166</v>
      </c>
      <c r="U42" s="44"/>
      <c r="V42" s="56"/>
      <c r="W42" s="56"/>
      <c r="X42" s="56"/>
      <c r="Y42" s="56"/>
      <c r="Z42" s="56"/>
      <c r="AA42" s="63" t="s">
        <v>56</v>
      </c>
      <c r="AB42" s="63"/>
      <c r="AC42" s="59">
        <v>27992.6</v>
      </c>
      <c r="AD42" s="20"/>
      <c r="AE42" s="21"/>
      <c r="AF42" s="22"/>
      <c r="AG42" s="22"/>
      <c r="AH42" s="22"/>
    </row>
    <row r="43" spans="1:34" ht="19.5" customHeight="1" thickBot="1" x14ac:dyDescent="0.3">
      <c r="A43" s="33"/>
      <c r="B43" s="34"/>
      <c r="C43" s="34"/>
      <c r="D43" s="34"/>
      <c r="E43" s="34"/>
      <c r="F43" s="34"/>
      <c r="G43" s="34"/>
      <c r="H43" s="72" t="s">
        <v>37</v>
      </c>
      <c r="I43" s="73"/>
      <c r="J43" s="73"/>
      <c r="K43" s="73"/>
      <c r="L43" s="73"/>
      <c r="M43" s="73"/>
      <c r="N43" s="74"/>
      <c r="O43" s="81"/>
      <c r="P43" s="66"/>
      <c r="Q43" s="66"/>
      <c r="R43" s="67"/>
      <c r="S43" s="66"/>
      <c r="T43" s="66"/>
      <c r="U43" s="55"/>
      <c r="V43" s="34"/>
      <c r="W43" s="34"/>
      <c r="X43" s="34"/>
      <c r="Y43" s="34"/>
      <c r="Z43" s="34"/>
      <c r="AA43" s="43"/>
      <c r="AB43" s="43"/>
      <c r="AC43"/>
    </row>
    <row r="44" spans="1:34" ht="36.75" customHeight="1" x14ac:dyDescent="0.25">
      <c r="V44" s="62"/>
      <c r="W44" s="62"/>
      <c r="X44" s="62"/>
      <c r="Y44" s="62"/>
      <c r="Z44" s="62"/>
      <c r="AA44" s="62"/>
    </row>
    <row r="45" spans="1:34" ht="20.25" customHeight="1" x14ac:dyDescent="0.25">
      <c r="B45" s="46" t="s">
        <v>59</v>
      </c>
      <c r="V45" s="62"/>
      <c r="W45" s="62"/>
      <c r="X45" s="62"/>
      <c r="Y45" s="62"/>
      <c r="Z45" s="62"/>
      <c r="AA45" s="62"/>
    </row>
    <row r="46" spans="1:34" ht="18" customHeight="1" x14ac:dyDescent="0.25">
      <c r="D46" s="35" t="s">
        <v>38</v>
      </c>
      <c r="O46" s="35" t="s">
        <v>39</v>
      </c>
      <c r="R46" s="35" t="s">
        <v>40</v>
      </c>
      <c r="V46" s="62"/>
      <c r="W46" s="62"/>
      <c r="X46" s="62"/>
      <c r="Y46" s="62"/>
      <c r="Z46" s="62"/>
      <c r="AA46" s="62"/>
    </row>
    <row r="47" spans="1:34" ht="30" customHeight="1" x14ac:dyDescent="0.25">
      <c r="B47" s="46" t="s">
        <v>60</v>
      </c>
      <c r="V47" s="62"/>
      <c r="W47" s="62"/>
      <c r="X47" s="62"/>
      <c r="Y47" s="62"/>
      <c r="Z47" s="62"/>
      <c r="AA47" s="62"/>
    </row>
    <row r="48" spans="1:34" ht="21" customHeight="1" x14ac:dyDescent="0.25">
      <c r="E48" s="35" t="s">
        <v>41</v>
      </c>
      <c r="O48" s="35" t="s">
        <v>39</v>
      </c>
      <c r="R48" s="35" t="s">
        <v>40</v>
      </c>
      <c r="V48" s="62"/>
      <c r="W48" s="62"/>
      <c r="X48" s="62"/>
      <c r="Y48" s="62"/>
      <c r="Z48" s="62"/>
      <c r="AA48" s="62"/>
    </row>
    <row r="49" spans="2:27" ht="24.75" customHeight="1" x14ac:dyDescent="0.25">
      <c r="B49" s="46" t="s">
        <v>58</v>
      </c>
      <c r="V49" s="62"/>
      <c r="W49" s="62"/>
      <c r="X49" s="62"/>
      <c r="Y49" s="62"/>
      <c r="Z49" s="62"/>
      <c r="AA49" s="62"/>
    </row>
    <row r="50" spans="2:27" x14ac:dyDescent="0.25">
      <c r="E50" s="35" t="s">
        <v>42</v>
      </c>
      <c r="O50" s="35" t="s">
        <v>39</v>
      </c>
      <c r="R50" s="35" t="s">
        <v>40</v>
      </c>
    </row>
  </sheetData>
  <mergeCells count="46">
    <mergeCell ref="V44:AA49"/>
    <mergeCell ref="AC7:AC10"/>
    <mergeCell ref="N8:N10"/>
    <mergeCell ref="Y7:Y10"/>
    <mergeCell ref="Z7:Z10"/>
    <mergeCell ref="O9:O10"/>
    <mergeCell ref="P9:P10"/>
    <mergeCell ref="Q9:Q10"/>
    <mergeCell ref="S9:S10"/>
    <mergeCell ref="T9:T10"/>
    <mergeCell ref="U9:U10"/>
    <mergeCell ref="V9:V10"/>
    <mergeCell ref="W9:W10"/>
    <mergeCell ref="N7:W7"/>
    <mergeCell ref="X7:X10"/>
    <mergeCell ref="R9:R10"/>
    <mergeCell ref="J9:J10"/>
    <mergeCell ref="K9:K10"/>
    <mergeCell ref="L9:L10"/>
    <mergeCell ref="M9:M10"/>
    <mergeCell ref="AB7:AB10"/>
    <mergeCell ref="G9:G10"/>
    <mergeCell ref="P42:P43"/>
    <mergeCell ref="H43:N43"/>
    <mergeCell ref="A42:H42"/>
    <mergeCell ref="I42:J42"/>
    <mergeCell ref="L42:M42"/>
    <mergeCell ref="O42:O43"/>
    <mergeCell ref="A7:A10"/>
    <mergeCell ref="B7:M8"/>
    <mergeCell ref="B9:B10"/>
    <mergeCell ref="C9:C10"/>
    <mergeCell ref="D9:D10"/>
    <mergeCell ref="E9:E10"/>
    <mergeCell ref="F9:F10"/>
    <mergeCell ref="H9:H10"/>
    <mergeCell ref="I9:I10"/>
    <mergeCell ref="U2:Z2"/>
    <mergeCell ref="AA42:AB42"/>
    <mergeCell ref="K3:AA3"/>
    <mergeCell ref="K5:AA5"/>
    <mergeCell ref="Q42:Q43"/>
    <mergeCell ref="R42:R43"/>
    <mergeCell ref="S42:S43"/>
    <mergeCell ref="T42:T43"/>
    <mergeCell ref="AA7:AA10"/>
  </mergeCells>
  <printOptions verticalCentered="1"/>
  <pageMargins left="0.70866141732283472" right="0.70866141732283472" top="0" bottom="0" header="0.31496062992125984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Басистюк Андрей Васильевич</cp:lastModifiedBy>
  <cp:lastPrinted>2017-01-05T07:13:26Z</cp:lastPrinted>
  <dcterms:created xsi:type="dcterms:W3CDTF">2016-11-01T07:39:48Z</dcterms:created>
  <dcterms:modified xsi:type="dcterms:W3CDTF">2017-01-05T07:15:48Z</dcterms:modified>
</cp:coreProperties>
</file>