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/>
  </bookViews>
  <sheets>
    <sheet name="Тер.С" sheetId="1" r:id="rId1"/>
  </sheets>
  <definedNames>
    <definedName name="Print_Area" localSheetId="0">Тер.С!$A$1:$AC$53</definedName>
    <definedName name="_xlnm.Print_Area" localSheetId="0">Тер.С!$A$1:$AC$53</definedName>
  </definedNames>
  <calcPr calcId="145621"/>
</workbook>
</file>

<file path=xl/calcChain.xml><?xml version="1.0" encoding="utf-8"?>
<calcChain xmlns="http://schemas.openxmlformats.org/spreadsheetml/2006/main">
  <c r="W29" i="1" l="1"/>
  <c r="W22" i="1"/>
  <c r="W21" i="1"/>
  <c r="W15" i="1"/>
  <c r="W14" i="1"/>
  <c r="W13" i="1"/>
  <c r="W36" i="1"/>
  <c r="Q30" i="1" l="1"/>
  <c r="T29" i="1" l="1"/>
  <c r="Q28" i="1"/>
  <c r="T15" i="1"/>
  <c r="T14" i="1"/>
  <c r="Q15" i="1"/>
  <c r="Q14" i="1"/>
  <c r="T22" i="1" l="1"/>
  <c r="Q22" i="1"/>
  <c r="T18" i="1"/>
  <c r="W41" i="1" l="1"/>
  <c r="W40" i="1"/>
  <c r="W39" i="1"/>
  <c r="W38" i="1"/>
  <c r="W37" i="1"/>
  <c r="W35" i="1"/>
  <c r="W34" i="1"/>
  <c r="W33" i="1"/>
  <c r="W32" i="1"/>
  <c r="W31" i="1"/>
  <c r="W30" i="1"/>
  <c r="W28" i="1"/>
  <c r="W27" i="1"/>
  <c r="W26" i="1"/>
  <c r="W25" i="1"/>
  <c r="W24" i="1"/>
  <c r="W23" i="1"/>
  <c r="W20" i="1"/>
  <c r="W19" i="1"/>
  <c r="W18" i="1"/>
  <c r="W17" i="1"/>
  <c r="W16" i="1"/>
  <c r="W12" i="1"/>
  <c r="T41" i="1"/>
  <c r="T40" i="1"/>
  <c r="T39" i="1"/>
  <c r="T38" i="1"/>
  <c r="T37" i="1"/>
  <c r="T36" i="1"/>
  <c r="T35" i="1"/>
  <c r="T34" i="1"/>
  <c r="T33" i="1"/>
  <c r="T32" i="1"/>
  <c r="T31" i="1"/>
  <c r="T30" i="1"/>
  <c r="T28" i="1"/>
  <c r="T27" i="1"/>
  <c r="T26" i="1"/>
  <c r="T25" i="1"/>
  <c r="T24" i="1"/>
  <c r="T23" i="1"/>
  <c r="T21" i="1"/>
  <c r="T20" i="1"/>
  <c r="T19" i="1"/>
  <c r="T17" i="1"/>
  <c r="T16" i="1"/>
  <c r="T13" i="1"/>
  <c r="T12" i="1"/>
  <c r="T42" i="1"/>
  <c r="Q41" i="1"/>
  <c r="Q40" i="1"/>
  <c r="Q39" i="1"/>
  <c r="Q38" i="1"/>
  <c r="Q37" i="1"/>
  <c r="Q36" i="1"/>
  <c r="Q35" i="1"/>
  <c r="Q34" i="1"/>
  <c r="Q33" i="1"/>
  <c r="Q32" i="1"/>
  <c r="Q31" i="1"/>
  <c r="Q29" i="1"/>
  <c r="Q27" i="1"/>
  <c r="Q26" i="1"/>
  <c r="Q25" i="1"/>
  <c r="Q24" i="1"/>
  <c r="Q23" i="1"/>
  <c r="Q21" i="1"/>
  <c r="Q20" i="1"/>
  <c r="Q19" i="1"/>
  <c r="Q18" i="1"/>
  <c r="Q17" i="1"/>
  <c r="Q16" i="1"/>
  <c r="Q13" i="1"/>
  <c r="Q12" i="1"/>
  <c r="W42" i="1" l="1"/>
  <c r="Q42" i="1"/>
  <c r="AD27" i="1" l="1"/>
  <c r="AE27" i="1" s="1"/>
  <c r="AD26" i="1"/>
  <c r="AE26" i="1" s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E33" i="1" s="1"/>
  <c r="AD34" i="1"/>
  <c r="AE34" i="1" s="1"/>
  <c r="AD35" i="1"/>
  <c r="AE35" i="1" s="1"/>
  <c r="AE37" i="1"/>
  <c r="AD38" i="1"/>
  <c r="AE38" i="1" s="1"/>
  <c r="AD39" i="1"/>
  <c r="AE39" i="1" s="1"/>
  <c r="AD40" i="1"/>
  <c r="AE40" i="1" s="1"/>
  <c r="AD41" i="1"/>
  <c r="AE41" i="1" s="1"/>
  <c r="AD42" i="1"/>
  <c r="AE42" i="1" s="1"/>
  <c r="AD43" i="1"/>
  <c r="AE43" i="1" s="1"/>
  <c r="AD44" i="1"/>
  <c r="AE44" i="1" s="1"/>
  <c r="AD12" i="1"/>
  <c r="AE12" i="1" s="1"/>
  <c r="S45" i="1"/>
  <c r="R45" i="1"/>
  <c r="Q45" i="1"/>
  <c r="T45" i="1"/>
  <c r="P45" i="1"/>
  <c r="O45" i="1"/>
</calcChain>
</file>

<file path=xl/sharedStrings.xml><?xml version="1.0" encoding="utf-8"?>
<sst xmlns="http://schemas.openxmlformats.org/spreadsheetml/2006/main" count="74" uniqueCount="64">
  <si>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</si>
  <si>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</si>
  <si>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</si>
  <si>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</si>
  <si>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</si>
  <si>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</si>
  <si>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</si>
  <si>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</si>
  <si>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</si>
  <si>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</si>
  <si>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</si>
  <si>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</si>
  <si>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</si>
  <si>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</si>
  <si>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</si>
  <si>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</si>
  <si>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</si>
  <si>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</si>
  <si>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</si>
  <si>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</si>
  <si>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</si>
  <si>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</si>
  <si>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</si>
  <si>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</si>
  <si>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</si>
  <si>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</si>
  <si>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</si>
  <si>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</si>
  <si>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</si>
  <si>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</si>
  <si>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</si>
  <si>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</si>
  <si>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</si>
  <si>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</si>
  <si>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</si>
  <si>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</si>
  <si>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</si>
  <si>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</si>
  <si>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</si>
  <si>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</si>
  <si>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</si>
  <si>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</si>
  <si>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</si>
  <si>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</si>
  <si>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</si>
  <si>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</si>
  <si>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Південно-Бузький п/м Олександрівське ЛВУМГ</t>
  </si>
  <si>
    <t>Південно-Бузького п/м Олександрівського ЛВУМГ</t>
  </si>
  <si>
    <t>Свідоцтво № РН-0058/2015 від 18.06.15р. чинне до 2020 р.</t>
  </si>
  <si>
    <t>по ГРС: Миролюбівка, Братське, Арбузинка, Вознесенськ, Прибужжя, Доманівка, Острогорське, Врадіївка, Кримка, Первомайськ</t>
  </si>
  <si>
    <t>М.А.Сурін</t>
  </si>
  <si>
    <t>Начальник лабораторії Південно-Бузького промислового майданчика</t>
  </si>
  <si>
    <t>Волкова С.Т.</t>
  </si>
  <si>
    <t xml:space="preserve">Начальник Олександрівського ЛВУМГ                                                                                                                                                                                                          </t>
  </si>
  <si>
    <t>Інженер І категорії групи метрології САВ і ТМ</t>
  </si>
  <si>
    <t>Мартьянов А.М.</t>
  </si>
  <si>
    <t>відс.</t>
  </si>
  <si>
    <t>ПАСПОРТ ФІЗИКО-ХІМІЧНИХ ПОКАЗНИКІВ ПРИРОДНОГО ГАЗУ                              Маршрут №850</t>
  </si>
  <si>
    <t>31.12.16р.</t>
  </si>
  <si>
    <t>н-пентан, н-C5</t>
  </si>
  <si>
    <r>
      <t xml:space="preserve">по газопроводу </t>
    </r>
    <r>
      <rPr>
        <b/>
        <sz val="12"/>
        <color theme="1"/>
        <rFont val="Times New Roman"/>
        <family val="1"/>
        <charset val="204"/>
      </rPr>
      <t>" Кременчук-Анаьїв-Богородчани "  за період з 01.12.2016р. по 31.12.2016</t>
    </r>
    <r>
      <rPr>
        <sz val="12"/>
        <color theme="1"/>
        <rFont val="Times New Roman"/>
        <family val="1"/>
        <charset val="204"/>
      </rPr>
      <t>р.</t>
    </r>
  </si>
  <si>
    <r>
      <t xml:space="preserve">переданого </t>
    </r>
    <r>
      <rPr>
        <b/>
        <sz val="12"/>
        <color theme="1"/>
        <rFont val="Times New Roman"/>
        <family val="1"/>
        <charset val="204"/>
      </rPr>
      <t>Олександрівським ЛВУМГ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"Миколаївгаз"</t>
    </r>
    <r>
      <rPr>
        <sz val="12"/>
        <color theme="1"/>
        <rFont val="Times New Roman"/>
        <family val="1"/>
        <charset val="204"/>
      </rPr>
      <t xml:space="preserve"> </t>
    </r>
  </si>
  <si>
    <t>,</t>
  </si>
  <si>
    <t xml:space="preserve"> Обсяг природного газу за місяць, з урахуванням ВТВ, 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</si>
</sst>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#.#"/>
    <numFmt numFmtId="167" formatCode="#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center" vertical="center" textRotation="90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0" fontId="11" fillId="0" borderId="43" xfId="0" applyFont="1" applyBorder="1" applyProtection="1">
      <protection locked="0"/>
    </xf>
    <xf numFmtId="0" fontId="12" fillId="0" borderId="43" xfId="0" applyFont="1" applyBorder="1" applyProtection="1">
      <protection locked="0"/>
    </xf>
    <xf numFmtId="14" fontId="11" fillId="0" borderId="43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165" fontId="0" fillId="0" borderId="0" xfId="0" applyNumberFormat="1" applyProtection="1"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0" fillId="0" borderId="32" xfId="0" applyBorder="1" applyAlignment="1">
      <alignment horizont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tabSelected="1" topLeftCell="R1" zoomScale="84" zoomScaleNormal="84" zoomScaleSheetLayoutView="85" workbookViewId="0">
      <selection activeCell="AC45" sqref="AC45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6" ht="15.75" x14ac:dyDescent="0.25">
      <c r="A1" s="26" t="s">
        <v>39</v>
      </c>
      <c r="B1" s="64"/>
      <c r="C1" s="64"/>
      <c r="D1" s="64"/>
      <c r="E1" s="65"/>
      <c r="F1" s="65"/>
      <c r="G1" s="65"/>
      <c r="H1" s="65"/>
      <c r="I1" s="65"/>
      <c r="K1" s="109" t="s">
        <v>57</v>
      </c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1:36" ht="15.75" x14ac:dyDescent="0.25">
      <c r="A2" s="26" t="s">
        <v>40</v>
      </c>
      <c r="B2" s="64"/>
      <c r="C2" s="66"/>
      <c r="D2" s="64"/>
      <c r="E2" s="65"/>
      <c r="F2" s="64"/>
      <c r="G2" s="64"/>
      <c r="H2" s="64"/>
      <c r="I2" s="64"/>
      <c r="J2" s="2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36" ht="16.5" customHeight="1" x14ac:dyDescent="0.25">
      <c r="A3" s="26" t="s">
        <v>46</v>
      </c>
      <c r="B3" s="65"/>
      <c r="C3" s="61"/>
      <c r="D3" s="65"/>
      <c r="E3" s="65"/>
      <c r="F3" s="64"/>
      <c r="G3" s="64"/>
      <c r="H3" s="64"/>
      <c r="I3" s="64"/>
      <c r="J3" s="2"/>
      <c r="K3" s="108" t="s">
        <v>61</v>
      </c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36" ht="15.75" x14ac:dyDescent="0.25">
      <c r="A4" s="27" t="s">
        <v>17</v>
      </c>
      <c r="B4" s="65"/>
      <c r="C4" s="65"/>
      <c r="D4" s="65"/>
      <c r="E4" s="65"/>
      <c r="F4" s="65"/>
      <c r="G4" s="64"/>
      <c r="H4" s="64"/>
      <c r="I4" s="64"/>
      <c r="K4" s="108" t="s">
        <v>49</v>
      </c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36" ht="15.75" x14ac:dyDescent="0.25">
      <c r="A5" s="26" t="s">
        <v>47</v>
      </c>
      <c r="B5" s="65"/>
      <c r="C5" s="65"/>
      <c r="D5" s="65"/>
      <c r="E5" s="65"/>
      <c r="F5" s="65"/>
      <c r="G5" s="64"/>
      <c r="H5" s="64"/>
      <c r="I5" s="64"/>
      <c r="K5" s="108" t="s">
        <v>60</v>
      </c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</row>
    <row r="6" spans="1:36" ht="15.75" x14ac:dyDescent="0.25">
      <c r="A6" s="26" t="s">
        <v>48</v>
      </c>
      <c r="B6" s="65"/>
      <c r="C6" s="65"/>
      <c r="D6" s="65"/>
      <c r="E6" s="65"/>
      <c r="F6" s="64"/>
      <c r="G6" s="64"/>
      <c r="H6" s="64"/>
      <c r="I6" s="65"/>
    </row>
    <row r="7" spans="1:36" ht="7.5" customHeight="1" thickBot="1" x14ac:dyDescent="0.3"/>
    <row r="8" spans="1:36" ht="26.25" customHeight="1" thickBot="1" x14ac:dyDescent="0.3">
      <c r="A8" s="104" t="s">
        <v>0</v>
      </c>
      <c r="B8" s="91" t="s">
        <v>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91" t="s">
        <v>43</v>
      </c>
      <c r="O8" s="92"/>
      <c r="P8" s="92"/>
      <c r="Q8" s="92"/>
      <c r="R8" s="92"/>
      <c r="S8" s="92"/>
      <c r="T8" s="92"/>
      <c r="U8" s="92"/>
      <c r="V8" s="92"/>
      <c r="W8" s="93"/>
      <c r="X8" s="82" t="s">
        <v>21</v>
      </c>
      <c r="Y8" s="80" t="s">
        <v>2</v>
      </c>
      <c r="Z8" s="76" t="s">
        <v>14</v>
      </c>
      <c r="AA8" s="76" t="s">
        <v>15</v>
      </c>
      <c r="AB8" s="78" t="s">
        <v>16</v>
      </c>
      <c r="AC8" s="104" t="s">
        <v>13</v>
      </c>
    </row>
    <row r="9" spans="1:36" ht="16.5" customHeight="1" thickBot="1" x14ac:dyDescent="0.3">
      <c r="A9" s="105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119" t="s">
        <v>22</v>
      </c>
      <c r="O9" s="11" t="s">
        <v>24</v>
      </c>
      <c r="P9" s="11"/>
      <c r="Q9" s="11"/>
      <c r="R9" s="11"/>
      <c r="S9" s="11"/>
      <c r="T9" s="11"/>
      <c r="U9" s="11"/>
      <c r="V9" s="11" t="s">
        <v>25</v>
      </c>
      <c r="W9" s="13"/>
      <c r="X9" s="83"/>
      <c r="Y9" s="81"/>
      <c r="Z9" s="77"/>
      <c r="AA9" s="77"/>
      <c r="AB9" s="79"/>
      <c r="AC9" s="124"/>
    </row>
    <row r="10" spans="1:36" ht="15" customHeight="1" x14ac:dyDescent="0.25">
      <c r="A10" s="105"/>
      <c r="B10" s="74" t="s">
        <v>28</v>
      </c>
      <c r="C10" s="70" t="s">
        <v>29</v>
      </c>
      <c r="D10" s="70" t="s">
        <v>30</v>
      </c>
      <c r="E10" s="70" t="s">
        <v>34</v>
      </c>
      <c r="F10" s="70" t="s">
        <v>35</v>
      </c>
      <c r="G10" s="70" t="s">
        <v>33</v>
      </c>
      <c r="H10" s="70" t="s">
        <v>36</v>
      </c>
      <c r="I10" s="70" t="s">
        <v>59</v>
      </c>
      <c r="J10" s="70" t="s">
        <v>32</v>
      </c>
      <c r="K10" s="70" t="s">
        <v>31</v>
      </c>
      <c r="L10" s="70" t="s">
        <v>37</v>
      </c>
      <c r="M10" s="72" t="s">
        <v>38</v>
      </c>
      <c r="N10" s="120"/>
      <c r="O10" s="115" t="s">
        <v>26</v>
      </c>
      <c r="P10" s="117" t="s">
        <v>7</v>
      </c>
      <c r="Q10" s="78" t="s">
        <v>8</v>
      </c>
      <c r="R10" s="74" t="s">
        <v>27</v>
      </c>
      <c r="S10" s="70" t="s">
        <v>9</v>
      </c>
      <c r="T10" s="72" t="s">
        <v>10</v>
      </c>
      <c r="U10" s="122" t="s">
        <v>23</v>
      </c>
      <c r="V10" s="70" t="s">
        <v>11</v>
      </c>
      <c r="W10" s="72" t="s">
        <v>12</v>
      </c>
      <c r="X10" s="83"/>
      <c r="Y10" s="81"/>
      <c r="Z10" s="77"/>
      <c r="AA10" s="77"/>
      <c r="AB10" s="79"/>
      <c r="AC10" s="124"/>
    </row>
    <row r="11" spans="1:36" ht="92.25" customHeight="1" x14ac:dyDescent="0.25">
      <c r="A11" s="105"/>
      <c r="B11" s="75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3"/>
      <c r="N11" s="121"/>
      <c r="O11" s="116"/>
      <c r="P11" s="118"/>
      <c r="Q11" s="79"/>
      <c r="R11" s="75"/>
      <c r="S11" s="71"/>
      <c r="T11" s="73"/>
      <c r="U11" s="123"/>
      <c r="V11" s="71"/>
      <c r="W11" s="73"/>
      <c r="X11" s="83"/>
      <c r="Y11" s="81"/>
      <c r="Z11" s="77"/>
      <c r="AA11" s="77"/>
      <c r="AB11" s="79"/>
      <c r="AC11" s="124"/>
      <c r="AF11" s="34" t="s">
        <v>41</v>
      </c>
      <c r="AG11" s="35" t="s">
        <v>42</v>
      </c>
      <c r="AI11" s="52" t="s">
        <v>44</v>
      </c>
      <c r="AJ11" s="54" t="s">
        <v>45</v>
      </c>
    </row>
    <row r="12" spans="1:36" ht="15.75" customHeight="1" x14ac:dyDescent="0.25">
      <c r="A12" s="15">
        <v>1</v>
      </c>
      <c r="B12" s="7">
        <v>96.240300000000005</v>
      </c>
      <c r="C12" s="7">
        <v>1.9919</v>
      </c>
      <c r="D12" s="7">
        <v>0.61209999999999998</v>
      </c>
      <c r="E12" s="7">
        <v>9.9000000000000005E-2</v>
      </c>
      <c r="F12" s="7">
        <v>9.6799999999999997E-2</v>
      </c>
      <c r="G12" s="7">
        <v>2.8999999999999998E-3</v>
      </c>
      <c r="H12" s="7">
        <v>9.7000000000000003E-3</v>
      </c>
      <c r="I12" s="7">
        <v>8.0999999999999996E-3</v>
      </c>
      <c r="J12" s="7">
        <v>9.5999999999999992E-3</v>
      </c>
      <c r="K12" s="7">
        <v>0.01</v>
      </c>
      <c r="L12" s="7">
        <v>0.6855</v>
      </c>
      <c r="M12" s="7">
        <v>0.23400000000000001</v>
      </c>
      <c r="N12" s="14">
        <v>0.69750000000000001</v>
      </c>
      <c r="O12" s="55">
        <v>8161</v>
      </c>
      <c r="P12" s="30">
        <v>34.14</v>
      </c>
      <c r="Q12" s="25">
        <f t="shared" ref="Q12:Q41" si="0">IF(P12&gt;0,P12/3.6,"")</f>
        <v>9.4833333333333325</v>
      </c>
      <c r="R12" s="42">
        <v>9051</v>
      </c>
      <c r="S12" s="44">
        <v>37.869999999999997</v>
      </c>
      <c r="T12" s="25">
        <f t="shared" ref="T12:T41" si="1">IF(S12&gt;0,S12/3.6,"")</f>
        <v>10.519444444444444</v>
      </c>
      <c r="U12" s="46">
        <v>11893</v>
      </c>
      <c r="V12" s="44">
        <v>49.76</v>
      </c>
      <c r="W12" s="25">
        <f t="shared" ref="W12:W41" si="2">IF(V12&gt;0,V12/3.6,"")</f>
        <v>13.822222222222221</v>
      </c>
      <c r="X12" s="48">
        <v>-24.9</v>
      </c>
      <c r="Y12" s="49"/>
      <c r="Z12" s="38"/>
      <c r="AA12" s="38"/>
      <c r="AB12" s="40"/>
      <c r="AC12" s="22">
        <v>480.52100000000002</v>
      </c>
      <c r="AD12" s="8">
        <f t="shared" ref="AD12:AD44" si="3">SUM(B12:M12)+$K$45+$N$45</f>
        <v>99.999900000000011</v>
      </c>
      <c r="AE12" s="9" t="str">
        <f>IF(AD12=100,"ОК"," ")</f>
        <v xml:space="preserve"> </v>
      </c>
      <c r="AF12" s="36">
        <v>480.52</v>
      </c>
      <c r="AG12" s="36"/>
      <c r="AH12" s="6"/>
      <c r="AI12" s="68">
        <v>0.57909999999999995</v>
      </c>
      <c r="AJ12" s="53">
        <v>28</v>
      </c>
    </row>
    <row r="13" spans="1:36" ht="15.75" customHeight="1" x14ac:dyDescent="0.25">
      <c r="A13" s="15">
        <v>2</v>
      </c>
      <c r="B13" s="7">
        <v>96.292599999999993</v>
      </c>
      <c r="C13" s="7">
        <v>1.9738</v>
      </c>
      <c r="D13" s="7">
        <v>0.60829999999999995</v>
      </c>
      <c r="E13" s="7">
        <v>9.6600000000000005E-2</v>
      </c>
      <c r="F13" s="7">
        <v>9.6500000000000002E-2</v>
      </c>
      <c r="G13" s="7">
        <v>1.4E-3</v>
      </c>
      <c r="H13" s="7">
        <v>9.4999999999999998E-3</v>
      </c>
      <c r="I13" s="7">
        <v>6.8999999999999999E-3</v>
      </c>
      <c r="J13" s="7">
        <v>9.4999999999999998E-3</v>
      </c>
      <c r="K13" s="7">
        <v>8.2000000000000007E-3</v>
      </c>
      <c r="L13" s="7">
        <v>0.66920000000000002</v>
      </c>
      <c r="M13" s="7">
        <v>0.22750000000000001</v>
      </c>
      <c r="N13" s="14">
        <v>0.69710000000000005</v>
      </c>
      <c r="O13" s="30">
        <v>8155</v>
      </c>
      <c r="P13" s="55">
        <v>34.14</v>
      </c>
      <c r="Q13" s="25">
        <f t="shared" si="0"/>
        <v>9.4833333333333325</v>
      </c>
      <c r="R13" s="42">
        <v>9044</v>
      </c>
      <c r="S13" s="44">
        <v>37.86</v>
      </c>
      <c r="T13" s="25">
        <f t="shared" si="1"/>
        <v>10.516666666666666</v>
      </c>
      <c r="U13" s="46">
        <v>11887</v>
      </c>
      <c r="V13" s="44">
        <v>49.77</v>
      </c>
      <c r="W13" s="25">
        <f>IF(V13&gt;0,V13/3.6,"")</f>
        <v>13.825000000000001</v>
      </c>
      <c r="X13" s="48">
        <v>-25.3</v>
      </c>
      <c r="Y13" s="49"/>
      <c r="Z13" s="38"/>
      <c r="AA13" s="38"/>
      <c r="AB13" s="40"/>
      <c r="AC13" s="22">
        <v>472.85700000000003</v>
      </c>
      <c r="AD13" s="8">
        <f t="shared" si="3"/>
        <v>100.00000000000001</v>
      </c>
      <c r="AE13" s="9" t="str">
        <f>IF(AD13=100,"ОК"," ")</f>
        <v>ОК</v>
      </c>
      <c r="AF13" s="36">
        <v>472.86</v>
      </c>
      <c r="AG13" s="36"/>
      <c r="AH13" s="6"/>
      <c r="AI13" s="68">
        <v>0.57869999999999999</v>
      </c>
      <c r="AJ13" s="53">
        <v>28</v>
      </c>
    </row>
    <row r="14" spans="1:36" ht="15.75" customHeight="1" x14ac:dyDescent="0.25">
      <c r="A14" s="15">
        <v>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4"/>
      <c r="O14" s="31">
        <v>8155</v>
      </c>
      <c r="P14" s="55">
        <v>34.14</v>
      </c>
      <c r="Q14" s="25">
        <f t="shared" si="0"/>
        <v>9.4833333333333325</v>
      </c>
      <c r="R14" s="42">
        <v>9044</v>
      </c>
      <c r="S14" s="44">
        <v>37.86</v>
      </c>
      <c r="T14" s="25">
        <f t="shared" si="1"/>
        <v>10.516666666666666</v>
      </c>
      <c r="U14" s="46"/>
      <c r="V14" s="44"/>
      <c r="W14" s="25" t="str">
        <f>IF(V14&gt;0,V14/3.6,"")</f>
        <v/>
      </c>
      <c r="X14" s="48"/>
      <c r="Y14" s="49"/>
      <c r="Z14" s="38"/>
      <c r="AA14" s="38"/>
      <c r="AB14" s="40"/>
      <c r="AC14" s="22">
        <v>485.08</v>
      </c>
      <c r="AD14" s="8">
        <f t="shared" si="3"/>
        <v>0</v>
      </c>
      <c r="AE14" s="9" t="str">
        <f>IF(AD14=100,"ОК"," ")</f>
        <v xml:space="preserve"> </v>
      </c>
      <c r="AF14" s="36">
        <v>485.08</v>
      </c>
      <c r="AG14" s="36"/>
      <c r="AH14" s="6"/>
      <c r="AI14" s="67"/>
      <c r="AJ14" s="53"/>
    </row>
    <row r="15" spans="1:36" ht="15.75" customHeight="1" x14ac:dyDescent="0.25">
      <c r="A15" s="15">
        <v>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4"/>
      <c r="O15" s="31">
        <v>8155</v>
      </c>
      <c r="P15" s="30">
        <v>34.14</v>
      </c>
      <c r="Q15" s="25">
        <f t="shared" si="0"/>
        <v>9.4833333333333325</v>
      </c>
      <c r="R15" s="42">
        <v>9044</v>
      </c>
      <c r="S15" s="44">
        <v>37.86</v>
      </c>
      <c r="T15" s="25">
        <f t="shared" si="1"/>
        <v>10.516666666666666</v>
      </c>
      <c r="U15" s="46"/>
      <c r="V15" s="44"/>
      <c r="W15" s="25" t="str">
        <f>IF(V15&gt;0,V15/3.6,"")</f>
        <v/>
      </c>
      <c r="X15" s="48"/>
      <c r="Y15" s="49"/>
      <c r="Z15" s="38"/>
      <c r="AA15" s="38"/>
      <c r="AB15" s="40"/>
      <c r="AC15" s="22">
        <v>499.66</v>
      </c>
      <c r="AD15" s="8">
        <f t="shared" si="3"/>
        <v>0</v>
      </c>
      <c r="AE15" s="9" t="str">
        <f t="shared" ref="AE15:AE44" si="4">IF(AD15=100,"ОК"," ")</f>
        <v xml:space="preserve"> </v>
      </c>
      <c r="AF15" s="36">
        <v>499.66</v>
      </c>
      <c r="AG15" s="36"/>
      <c r="AH15" s="6"/>
      <c r="AI15" s="53"/>
      <c r="AJ15" s="53"/>
    </row>
    <row r="16" spans="1:36" ht="15.75" customHeight="1" x14ac:dyDescent="0.25">
      <c r="A16" s="15">
        <v>5</v>
      </c>
      <c r="B16" s="7">
        <v>96.168099999999995</v>
      </c>
      <c r="C16" s="7">
        <v>2.0335000000000001</v>
      </c>
      <c r="D16" s="7">
        <v>0.624</v>
      </c>
      <c r="E16" s="7">
        <v>0.1021</v>
      </c>
      <c r="F16" s="7">
        <v>9.8699999999999996E-2</v>
      </c>
      <c r="G16" s="7">
        <v>2.2000000000000001E-3</v>
      </c>
      <c r="H16" s="7">
        <v>1.04E-2</v>
      </c>
      <c r="I16" s="7">
        <v>8.6E-3</v>
      </c>
      <c r="J16" s="7">
        <v>6.4999999999999997E-3</v>
      </c>
      <c r="K16" s="7">
        <v>8.8000000000000005E-3</v>
      </c>
      <c r="L16" s="7">
        <v>0.71089999999999998</v>
      </c>
      <c r="M16" s="7">
        <v>0.22620000000000001</v>
      </c>
      <c r="N16" s="14">
        <v>0.69789999999999996</v>
      </c>
      <c r="O16" s="31">
        <v>8158</v>
      </c>
      <c r="P16" s="30">
        <v>34.159999999999997</v>
      </c>
      <c r="Q16" s="25">
        <f t="shared" si="0"/>
        <v>9.4888888888888872</v>
      </c>
      <c r="R16" s="42">
        <v>9047</v>
      </c>
      <c r="S16" s="44">
        <v>37.880000000000003</v>
      </c>
      <c r="T16" s="25">
        <f t="shared" si="1"/>
        <v>10.522222222222222</v>
      </c>
      <c r="U16" s="46">
        <v>11886</v>
      </c>
      <c r="V16" s="44">
        <v>49.76</v>
      </c>
      <c r="W16" s="25">
        <f t="shared" si="2"/>
        <v>13.822222222222221</v>
      </c>
      <c r="X16" s="48">
        <v>-25.1</v>
      </c>
      <c r="Y16" s="49"/>
      <c r="Z16" s="38"/>
      <c r="AA16" s="38"/>
      <c r="AB16" s="40"/>
      <c r="AC16" s="22">
        <v>522.98199999999997</v>
      </c>
      <c r="AD16" s="8">
        <f t="shared" si="3"/>
        <v>99.999999999999986</v>
      </c>
      <c r="AE16" s="9" t="str">
        <f t="shared" si="4"/>
        <v>ОК</v>
      </c>
      <c r="AF16" s="36">
        <v>522.98</v>
      </c>
      <c r="AG16" s="36"/>
      <c r="AH16" s="6"/>
      <c r="AI16" s="53">
        <v>0.57940000000000003</v>
      </c>
      <c r="AJ16" s="53">
        <v>27</v>
      </c>
    </row>
    <row r="17" spans="1:36" ht="15.75" customHeight="1" x14ac:dyDescent="0.25">
      <c r="A17" s="15">
        <v>6</v>
      </c>
      <c r="B17" s="7">
        <v>96.146100000000004</v>
      </c>
      <c r="C17" s="7">
        <v>2.0617999999999999</v>
      </c>
      <c r="D17" s="7">
        <v>0.64129999999999998</v>
      </c>
      <c r="E17" s="7">
        <v>0.10440000000000001</v>
      </c>
      <c r="F17" s="7">
        <v>0.1004</v>
      </c>
      <c r="G17" s="7">
        <v>2.5000000000000001E-3</v>
      </c>
      <c r="H17" s="7">
        <v>8.0999999999999996E-3</v>
      </c>
      <c r="I17" s="7">
        <v>7.4999999999999997E-3</v>
      </c>
      <c r="J17" s="7">
        <v>6.0000000000000001E-3</v>
      </c>
      <c r="K17" s="7">
        <v>8.2000000000000007E-3</v>
      </c>
      <c r="L17" s="7">
        <v>0.67889999999999995</v>
      </c>
      <c r="M17" s="7">
        <v>0.23480000000000001</v>
      </c>
      <c r="N17" s="14">
        <v>0.69820000000000004</v>
      </c>
      <c r="O17" s="31">
        <v>8164</v>
      </c>
      <c r="P17" s="30">
        <v>34.18</v>
      </c>
      <c r="Q17" s="25">
        <f t="shared" si="0"/>
        <v>9.4944444444444436</v>
      </c>
      <c r="R17" s="42">
        <v>9054</v>
      </c>
      <c r="S17" s="44">
        <v>37.909999999999997</v>
      </c>
      <c r="T17" s="25">
        <f t="shared" si="1"/>
        <v>10.530555555555555</v>
      </c>
      <c r="U17" s="46">
        <v>11891</v>
      </c>
      <c r="V17" s="44">
        <v>49.79</v>
      </c>
      <c r="W17" s="25">
        <f t="shared" si="2"/>
        <v>13.830555555555556</v>
      </c>
      <c r="X17" s="48">
        <v>-25.2</v>
      </c>
      <c r="Y17" s="49"/>
      <c r="Z17" s="38"/>
      <c r="AA17" s="38"/>
      <c r="AB17" s="40"/>
      <c r="AC17" s="22">
        <v>500.82400000000001</v>
      </c>
      <c r="AD17" s="8">
        <f t="shared" si="3"/>
        <v>100</v>
      </c>
      <c r="AE17" s="9" t="str">
        <f t="shared" si="4"/>
        <v>ОК</v>
      </c>
      <c r="AF17" s="36">
        <v>500.82</v>
      </c>
      <c r="AG17" s="36"/>
      <c r="AH17" s="6"/>
      <c r="AI17" s="53">
        <v>0.57969999999999999</v>
      </c>
      <c r="AJ17" s="53">
        <v>26</v>
      </c>
    </row>
    <row r="18" spans="1:36" ht="15.75" customHeight="1" x14ac:dyDescent="0.25">
      <c r="A18" s="15">
        <v>7</v>
      </c>
      <c r="B18" s="7">
        <v>96.086299999999994</v>
      </c>
      <c r="C18" s="7">
        <v>2.0939000000000001</v>
      </c>
      <c r="D18" s="7">
        <v>0.64939999999999998</v>
      </c>
      <c r="E18" s="7">
        <v>0.1062</v>
      </c>
      <c r="F18" s="7">
        <v>0.10199999999999999</v>
      </c>
      <c r="G18" s="7">
        <v>1.1000000000000001E-3</v>
      </c>
      <c r="H18" s="7">
        <v>8.9999999999999993E-3</v>
      </c>
      <c r="I18" s="7">
        <v>8.0000000000000002E-3</v>
      </c>
      <c r="J18" s="7">
        <v>8.6E-3</v>
      </c>
      <c r="K18" s="7">
        <v>8.8000000000000005E-3</v>
      </c>
      <c r="L18" s="7">
        <v>0.68620000000000003</v>
      </c>
      <c r="M18" s="7">
        <v>0.24049999999999999</v>
      </c>
      <c r="N18" s="14">
        <v>0.69869999999999999</v>
      </c>
      <c r="O18" s="31">
        <v>8167</v>
      </c>
      <c r="P18" s="30">
        <v>34.19</v>
      </c>
      <c r="Q18" s="25">
        <f t="shared" si="0"/>
        <v>9.4972222222222218</v>
      </c>
      <c r="R18" s="42">
        <v>9057</v>
      </c>
      <c r="S18" s="44">
        <v>37.92</v>
      </c>
      <c r="T18" s="25">
        <f t="shared" si="1"/>
        <v>10.533333333333333</v>
      </c>
      <c r="U18" s="46">
        <v>11891</v>
      </c>
      <c r="V18" s="44">
        <v>49.79</v>
      </c>
      <c r="W18" s="25">
        <f t="shared" si="2"/>
        <v>13.830555555555556</v>
      </c>
      <c r="X18" s="48">
        <v>-25.2</v>
      </c>
      <c r="Y18" s="49"/>
      <c r="Z18" s="38"/>
      <c r="AA18" s="38"/>
      <c r="AB18" s="40"/>
      <c r="AC18" s="22">
        <v>541.69799999999998</v>
      </c>
      <c r="AD18" s="8">
        <f t="shared" si="3"/>
        <v>99.999999999999986</v>
      </c>
      <c r="AE18" s="9" t="str">
        <f t="shared" si="4"/>
        <v>ОК</v>
      </c>
      <c r="AF18" s="36">
        <v>541.70000000000005</v>
      </c>
      <c r="AG18" s="36"/>
      <c r="AH18" s="6"/>
      <c r="AI18" s="53">
        <v>0.58009999999999995</v>
      </c>
      <c r="AJ18" s="53">
        <v>27</v>
      </c>
    </row>
    <row r="19" spans="1:36" ht="15.75" customHeight="1" x14ac:dyDescent="0.25">
      <c r="A19" s="15">
        <v>8</v>
      </c>
      <c r="B19" s="7">
        <v>96.254599999999996</v>
      </c>
      <c r="C19" s="7">
        <v>1.9913000000000001</v>
      </c>
      <c r="D19" s="7">
        <v>0.6179</v>
      </c>
      <c r="E19" s="7">
        <v>9.8500000000000004E-2</v>
      </c>
      <c r="F19" s="7">
        <v>9.5299999999999996E-2</v>
      </c>
      <c r="G19" s="7">
        <v>2E-3</v>
      </c>
      <c r="H19" s="7">
        <v>9.5999999999999992E-3</v>
      </c>
      <c r="I19" s="7">
        <v>8.0000000000000002E-3</v>
      </c>
      <c r="J19" s="7">
        <v>8.3999999999999995E-3</v>
      </c>
      <c r="K19" s="7">
        <v>8.3000000000000001E-3</v>
      </c>
      <c r="L19" s="7">
        <v>0.67490000000000006</v>
      </c>
      <c r="M19" s="7">
        <v>0.23119999999999999</v>
      </c>
      <c r="N19" s="14">
        <v>0.69740000000000002</v>
      </c>
      <c r="O19" s="31">
        <v>8156</v>
      </c>
      <c r="P19" s="30">
        <v>34.15</v>
      </c>
      <c r="Q19" s="25">
        <f t="shared" si="0"/>
        <v>9.4861111111111107</v>
      </c>
      <c r="R19" s="42">
        <v>9045</v>
      </c>
      <c r="S19" s="44">
        <v>37.869999999999997</v>
      </c>
      <c r="T19" s="25">
        <f t="shared" si="1"/>
        <v>10.519444444444444</v>
      </c>
      <c r="U19" s="46">
        <v>11888</v>
      </c>
      <c r="V19" s="44">
        <v>49.77</v>
      </c>
      <c r="W19" s="25">
        <f t="shared" si="2"/>
        <v>13.825000000000001</v>
      </c>
      <c r="X19" s="48">
        <v>-23.9</v>
      </c>
      <c r="Y19" s="49"/>
      <c r="Z19" s="38"/>
      <c r="AA19" s="38"/>
      <c r="AB19" s="40"/>
      <c r="AC19" s="22">
        <v>529.21799999999996</v>
      </c>
      <c r="AD19" s="8">
        <f t="shared" si="3"/>
        <v>99.999999999999986</v>
      </c>
      <c r="AE19" s="9" t="str">
        <f t="shared" si="4"/>
        <v>ОК</v>
      </c>
      <c r="AF19" s="36">
        <v>529.22</v>
      </c>
      <c r="AG19" s="36"/>
      <c r="AH19" s="6"/>
      <c r="AI19" s="53">
        <v>0.57899999999999996</v>
      </c>
      <c r="AJ19" s="53">
        <v>27</v>
      </c>
    </row>
    <row r="20" spans="1:36" ht="15.75" customHeight="1" x14ac:dyDescent="0.25">
      <c r="A20" s="15">
        <v>9</v>
      </c>
      <c r="B20" s="7">
        <v>96.327799999999996</v>
      </c>
      <c r="C20" s="7">
        <v>1.956</v>
      </c>
      <c r="D20" s="7">
        <v>0.60880000000000001</v>
      </c>
      <c r="E20" s="7">
        <v>9.5000000000000001E-2</v>
      </c>
      <c r="F20" s="7">
        <v>9.1800000000000007E-2</v>
      </c>
      <c r="G20" s="7">
        <v>4.3E-3</v>
      </c>
      <c r="H20" s="7">
        <v>8.6999999999999994E-3</v>
      </c>
      <c r="I20" s="7">
        <v>7.9000000000000008E-3</v>
      </c>
      <c r="J20" s="7">
        <v>7.1999999999999998E-3</v>
      </c>
      <c r="K20" s="7">
        <v>8.6E-3</v>
      </c>
      <c r="L20" s="7">
        <v>0.65400000000000003</v>
      </c>
      <c r="M20" s="7">
        <v>0.22989999999999999</v>
      </c>
      <c r="N20" s="14">
        <v>0.69679999999999997</v>
      </c>
      <c r="O20" s="31">
        <v>8153</v>
      </c>
      <c r="P20" s="30">
        <v>34.14</v>
      </c>
      <c r="Q20" s="25">
        <f t="shared" si="0"/>
        <v>9.4833333333333325</v>
      </c>
      <c r="R20" s="42">
        <v>9042</v>
      </c>
      <c r="S20" s="44">
        <v>37.86</v>
      </c>
      <c r="T20" s="25">
        <f t="shared" si="1"/>
        <v>10.516666666666666</v>
      </c>
      <c r="U20" s="46">
        <v>11888</v>
      </c>
      <c r="V20" s="44">
        <v>49.77</v>
      </c>
      <c r="W20" s="25">
        <f t="shared" si="2"/>
        <v>13.825000000000001</v>
      </c>
      <c r="X20" s="48">
        <v>-24.4</v>
      </c>
      <c r="Y20" s="49"/>
      <c r="Z20" s="38"/>
      <c r="AA20" s="38"/>
      <c r="AB20" s="40"/>
      <c r="AC20" s="22">
        <v>470.303</v>
      </c>
      <c r="AD20" s="8">
        <f t="shared" si="3"/>
        <v>100.00000000000001</v>
      </c>
      <c r="AE20" s="9" t="str">
        <f t="shared" si="4"/>
        <v>ОК</v>
      </c>
      <c r="AF20" s="36">
        <v>470.3</v>
      </c>
      <c r="AG20" s="36"/>
      <c r="AH20" s="6"/>
      <c r="AI20" s="53">
        <v>0.57850000000000001</v>
      </c>
      <c r="AJ20" s="53">
        <v>27</v>
      </c>
    </row>
    <row r="21" spans="1:36" ht="15.75" customHeight="1" x14ac:dyDescent="0.25">
      <c r="A21" s="15">
        <v>10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4"/>
      <c r="O21" s="31">
        <v>8153</v>
      </c>
      <c r="P21" s="30">
        <v>34.14</v>
      </c>
      <c r="Q21" s="25">
        <f t="shared" si="0"/>
        <v>9.4833333333333325</v>
      </c>
      <c r="R21" s="42">
        <v>9042</v>
      </c>
      <c r="S21" s="44">
        <v>37.86</v>
      </c>
      <c r="T21" s="25">
        <f t="shared" si="1"/>
        <v>10.516666666666666</v>
      </c>
      <c r="U21" s="46"/>
      <c r="V21" s="44"/>
      <c r="W21" s="25" t="str">
        <f>IF(V21&gt;0,V21/3.6,"")</f>
        <v/>
      </c>
      <c r="X21" s="48"/>
      <c r="Y21" s="49"/>
      <c r="Z21" s="38"/>
      <c r="AA21" s="38"/>
      <c r="AB21" s="40"/>
      <c r="AC21" s="22">
        <v>433.75400000000002</v>
      </c>
      <c r="AD21" s="8">
        <f t="shared" si="3"/>
        <v>0</v>
      </c>
      <c r="AE21" s="9" t="str">
        <f t="shared" si="4"/>
        <v xml:space="preserve"> </v>
      </c>
      <c r="AF21" s="36">
        <v>433.75</v>
      </c>
      <c r="AG21" s="36"/>
      <c r="AH21" s="6"/>
      <c r="AI21" s="53"/>
      <c r="AJ21" s="53"/>
    </row>
    <row r="22" spans="1:36" ht="15.75" customHeight="1" x14ac:dyDescent="0.25">
      <c r="A22" s="15">
        <v>11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4"/>
      <c r="O22" s="31">
        <v>8153</v>
      </c>
      <c r="P22" s="30">
        <v>34.14</v>
      </c>
      <c r="Q22" s="25">
        <f t="shared" si="0"/>
        <v>9.4833333333333325</v>
      </c>
      <c r="R22" s="42">
        <v>9042</v>
      </c>
      <c r="S22" s="44">
        <v>37.86</v>
      </c>
      <c r="T22" s="25">
        <f t="shared" si="1"/>
        <v>10.516666666666666</v>
      </c>
      <c r="U22" s="46"/>
      <c r="V22" s="44"/>
      <c r="W22" s="25" t="str">
        <f>IF(V22&gt;0,V22/3.6,"")</f>
        <v/>
      </c>
      <c r="X22" s="48"/>
      <c r="Y22" s="49"/>
      <c r="Z22" s="38"/>
      <c r="AA22" s="38"/>
      <c r="AB22" s="40"/>
      <c r="AC22" s="22">
        <v>397.81</v>
      </c>
      <c r="AD22" s="8">
        <f t="shared" si="3"/>
        <v>0</v>
      </c>
      <c r="AE22" s="9" t="str">
        <f t="shared" si="4"/>
        <v xml:space="preserve"> </v>
      </c>
      <c r="AF22" s="36">
        <v>397.81</v>
      </c>
      <c r="AG22" s="36"/>
      <c r="AH22" s="6"/>
      <c r="AI22" s="53"/>
      <c r="AJ22" s="53"/>
    </row>
    <row r="23" spans="1:36" ht="15.75" customHeight="1" x14ac:dyDescent="0.25">
      <c r="A23" s="15">
        <v>12</v>
      </c>
      <c r="B23" s="7">
        <v>96.399199999999993</v>
      </c>
      <c r="C23" s="7">
        <v>1.9051</v>
      </c>
      <c r="D23" s="7">
        <v>0.5897</v>
      </c>
      <c r="E23" s="7">
        <v>9.2799999999999994E-2</v>
      </c>
      <c r="F23" s="7">
        <v>9.0700000000000003E-2</v>
      </c>
      <c r="G23" s="7">
        <v>2.0999999999999999E-3</v>
      </c>
      <c r="H23" s="7">
        <v>8.8999999999999999E-3</v>
      </c>
      <c r="I23" s="7">
        <v>7.4999999999999997E-3</v>
      </c>
      <c r="J23" s="7">
        <v>6.3E-3</v>
      </c>
      <c r="K23" s="7">
        <v>9.4000000000000004E-3</v>
      </c>
      <c r="L23" s="7">
        <v>0.66710000000000003</v>
      </c>
      <c r="M23" s="7">
        <v>0.22120000000000001</v>
      </c>
      <c r="N23" s="14">
        <v>0.69610000000000005</v>
      </c>
      <c r="O23" s="31">
        <v>8146</v>
      </c>
      <c r="P23" s="30">
        <v>34.11</v>
      </c>
      <c r="Q23" s="25">
        <f t="shared" si="0"/>
        <v>9.4749999999999996</v>
      </c>
      <c r="R23" s="42">
        <v>9034</v>
      </c>
      <c r="S23" s="44">
        <v>37.83</v>
      </c>
      <c r="T23" s="25">
        <f t="shared" si="1"/>
        <v>10.508333333333333</v>
      </c>
      <c r="U23" s="46">
        <v>11884</v>
      </c>
      <c r="V23" s="44">
        <v>49.75</v>
      </c>
      <c r="W23" s="25">
        <f t="shared" si="2"/>
        <v>13.819444444444445</v>
      </c>
      <c r="X23" s="48">
        <v>-21.4</v>
      </c>
      <c r="Y23" s="49"/>
      <c r="Z23" s="38"/>
      <c r="AA23" s="38"/>
      <c r="AB23" s="40"/>
      <c r="AC23" s="22">
        <v>410.51100000000002</v>
      </c>
      <c r="AD23" s="8">
        <f t="shared" si="3"/>
        <v>99.999999999999972</v>
      </c>
      <c r="AE23" s="9" t="str">
        <f t="shared" si="4"/>
        <v>ОК</v>
      </c>
      <c r="AF23" s="36">
        <v>410.51</v>
      </c>
      <c r="AG23" s="36"/>
      <c r="AH23" s="6"/>
      <c r="AI23" s="53">
        <v>0.57789999999999997</v>
      </c>
      <c r="AJ23" s="53">
        <v>27</v>
      </c>
    </row>
    <row r="24" spans="1:36" ht="15.75" customHeight="1" x14ac:dyDescent="0.25">
      <c r="A24" s="15">
        <v>13</v>
      </c>
      <c r="B24" s="7">
        <v>96.318299999999994</v>
      </c>
      <c r="C24" s="7">
        <v>1.954</v>
      </c>
      <c r="D24" s="7">
        <v>0.6008</v>
      </c>
      <c r="E24" s="7">
        <v>9.6000000000000002E-2</v>
      </c>
      <c r="F24" s="7">
        <v>9.2999999999999999E-2</v>
      </c>
      <c r="G24" s="7">
        <v>3.2000000000000002E-3</v>
      </c>
      <c r="H24" s="7">
        <v>1.8700000000000001E-2</v>
      </c>
      <c r="I24" s="7">
        <v>1.2699999999999999E-2</v>
      </c>
      <c r="J24" s="7">
        <v>5.7000000000000002E-3</v>
      </c>
      <c r="K24" s="7">
        <v>8.9999999999999993E-3</v>
      </c>
      <c r="L24" s="7">
        <v>0.68530000000000002</v>
      </c>
      <c r="M24" s="7">
        <v>0.2031</v>
      </c>
      <c r="N24" s="14">
        <v>0.69689999999999996</v>
      </c>
      <c r="O24" s="31">
        <v>8155</v>
      </c>
      <c r="P24" s="30">
        <v>34.14</v>
      </c>
      <c r="Q24" s="25">
        <f t="shared" si="0"/>
        <v>9.4833333333333325</v>
      </c>
      <c r="R24" s="42">
        <v>9044</v>
      </c>
      <c r="S24" s="44">
        <v>37.869999999999997</v>
      </c>
      <c r="T24" s="25">
        <f t="shared" si="1"/>
        <v>10.519444444444444</v>
      </c>
      <c r="U24" s="46">
        <v>11890</v>
      </c>
      <c r="V24" s="44">
        <v>49.78</v>
      </c>
      <c r="W24" s="25">
        <f t="shared" si="2"/>
        <v>13.827777777777778</v>
      </c>
      <c r="X24" s="48">
        <v>-21.8</v>
      </c>
      <c r="Y24" s="49"/>
      <c r="Z24" s="38"/>
      <c r="AA24" s="38"/>
      <c r="AB24" s="40"/>
      <c r="AC24" s="22">
        <v>485.87700000000001</v>
      </c>
      <c r="AD24" s="8">
        <f t="shared" si="3"/>
        <v>99.999800000000008</v>
      </c>
      <c r="AE24" s="9" t="str">
        <f t="shared" si="4"/>
        <v xml:space="preserve"> </v>
      </c>
      <c r="AF24" s="36">
        <v>485.88</v>
      </c>
      <c r="AG24" s="36"/>
      <c r="AH24" s="6"/>
      <c r="AI24" s="53">
        <v>0.5786</v>
      </c>
      <c r="AJ24" s="53">
        <v>26</v>
      </c>
    </row>
    <row r="25" spans="1:36" ht="15.75" customHeight="1" x14ac:dyDescent="0.25">
      <c r="A25" s="15">
        <v>14</v>
      </c>
      <c r="B25" s="7">
        <v>96.304500000000004</v>
      </c>
      <c r="C25" s="7">
        <v>1.9537</v>
      </c>
      <c r="D25" s="7">
        <v>0.59970000000000001</v>
      </c>
      <c r="E25" s="7">
        <v>9.6500000000000002E-2</v>
      </c>
      <c r="F25" s="7">
        <v>9.3600000000000003E-2</v>
      </c>
      <c r="G25" s="7">
        <v>3.5999999999999999E-3</v>
      </c>
      <c r="H25" s="7">
        <v>1.8499999999999999E-2</v>
      </c>
      <c r="I25" s="7">
        <v>1.2800000000000001E-2</v>
      </c>
      <c r="J25" s="7">
        <v>6.0000000000000001E-3</v>
      </c>
      <c r="K25" s="7">
        <v>9.7000000000000003E-3</v>
      </c>
      <c r="L25" s="7">
        <v>0.69569999999999999</v>
      </c>
      <c r="M25" s="7">
        <v>0.20569999999999999</v>
      </c>
      <c r="N25" s="14">
        <v>0.69699999999999995</v>
      </c>
      <c r="O25" s="31">
        <v>8154</v>
      </c>
      <c r="P25" s="30">
        <v>34.14</v>
      </c>
      <c r="Q25" s="25">
        <f t="shared" si="0"/>
        <v>9.4833333333333325</v>
      </c>
      <c r="R25" s="42">
        <v>9043</v>
      </c>
      <c r="S25" s="44">
        <v>37.86</v>
      </c>
      <c r="T25" s="25">
        <f t="shared" si="1"/>
        <v>10.516666666666666</v>
      </c>
      <c r="U25" s="46">
        <v>11888</v>
      </c>
      <c r="V25" s="44">
        <v>49.77</v>
      </c>
      <c r="W25" s="25">
        <f t="shared" si="2"/>
        <v>13.825000000000001</v>
      </c>
      <c r="X25" s="48">
        <v>-23.7</v>
      </c>
      <c r="Y25" s="49"/>
      <c r="Z25" s="38"/>
      <c r="AA25" s="38"/>
      <c r="AB25" s="40"/>
      <c r="AC25" s="22">
        <v>509.96899999999999</v>
      </c>
      <c r="AD25" s="8">
        <f t="shared" si="3"/>
        <v>100</v>
      </c>
      <c r="AE25" s="9" t="str">
        <f t="shared" si="4"/>
        <v>ОК</v>
      </c>
      <c r="AF25" s="36">
        <v>509.97</v>
      </c>
      <c r="AG25" s="36"/>
      <c r="AH25" s="6"/>
      <c r="AI25" s="53">
        <v>5787</v>
      </c>
      <c r="AJ25" s="53">
        <v>27</v>
      </c>
    </row>
    <row r="26" spans="1:36" ht="15.75" customHeight="1" x14ac:dyDescent="0.25">
      <c r="A26" s="15">
        <v>15</v>
      </c>
      <c r="B26" s="7">
        <v>96.305800000000005</v>
      </c>
      <c r="C26" s="7">
        <v>1.9636</v>
      </c>
      <c r="D26" s="7">
        <v>0.60809999999999997</v>
      </c>
      <c r="E26" s="7">
        <v>9.7699999999999995E-2</v>
      </c>
      <c r="F26" s="7">
        <v>9.4600000000000004E-2</v>
      </c>
      <c r="G26" s="7">
        <v>3.5999999999999999E-3</v>
      </c>
      <c r="H26" s="7">
        <v>1.89E-2</v>
      </c>
      <c r="I26" s="7">
        <v>1.2800000000000001E-2</v>
      </c>
      <c r="J26" s="7">
        <v>5.5999999999999999E-3</v>
      </c>
      <c r="K26" s="7">
        <v>8.3999999999999995E-3</v>
      </c>
      <c r="L26" s="7">
        <v>0.68169999999999997</v>
      </c>
      <c r="M26" s="7">
        <v>0.19919999999999999</v>
      </c>
      <c r="N26" s="14">
        <v>0.69699999999999995</v>
      </c>
      <c r="O26" s="31">
        <v>8158</v>
      </c>
      <c r="P26" s="30">
        <v>34.159999999999997</v>
      </c>
      <c r="Q26" s="25">
        <f t="shared" si="0"/>
        <v>9.4888888888888872</v>
      </c>
      <c r="R26" s="42">
        <v>9047</v>
      </c>
      <c r="S26" s="44">
        <v>37.880000000000003</v>
      </c>
      <c r="T26" s="25">
        <f t="shared" si="1"/>
        <v>10.522222222222222</v>
      </c>
      <c r="U26" s="46">
        <v>11893</v>
      </c>
      <c r="V26" s="44">
        <v>49.79</v>
      </c>
      <c r="W26" s="25">
        <f t="shared" si="2"/>
        <v>13.830555555555556</v>
      </c>
      <c r="X26" s="48">
        <v>-24.1</v>
      </c>
      <c r="Y26" s="49"/>
      <c r="Z26" s="38"/>
      <c r="AA26" s="38"/>
      <c r="AB26" s="40"/>
      <c r="AC26" s="22">
        <v>498.45299999999997</v>
      </c>
      <c r="AD26" s="8">
        <f t="shared" si="3"/>
        <v>100.00000000000001</v>
      </c>
      <c r="AE26" s="9" t="str">
        <f t="shared" ref="AE26:AE27" si="5">IF(AD26=100,"ОК"," ")</f>
        <v>ОК</v>
      </c>
      <c r="AF26" s="36">
        <v>498.45</v>
      </c>
      <c r="AG26" s="36"/>
      <c r="AH26" s="6"/>
      <c r="AI26" s="53">
        <v>0.57869999999999999</v>
      </c>
      <c r="AJ26" s="53">
        <v>27</v>
      </c>
    </row>
    <row r="27" spans="1:36" ht="15.75" customHeight="1" x14ac:dyDescent="0.25">
      <c r="A27" s="15">
        <v>16</v>
      </c>
      <c r="B27" s="7">
        <v>96.212199999999996</v>
      </c>
      <c r="C27" s="7">
        <v>2.0156000000000001</v>
      </c>
      <c r="D27" s="7">
        <v>0.62870000000000004</v>
      </c>
      <c r="E27" s="7">
        <v>0.1011</v>
      </c>
      <c r="F27" s="7">
        <v>9.7799999999999998E-2</v>
      </c>
      <c r="G27" s="7">
        <v>3.3E-3</v>
      </c>
      <c r="H27" s="7">
        <v>1.9199999999999998E-2</v>
      </c>
      <c r="I27" s="7">
        <v>1.32E-2</v>
      </c>
      <c r="J27" s="7">
        <v>5.7000000000000002E-3</v>
      </c>
      <c r="K27" s="7">
        <v>8.6E-3</v>
      </c>
      <c r="L27" s="7">
        <v>0.68559999999999999</v>
      </c>
      <c r="M27" s="7">
        <v>0.20910000000000001</v>
      </c>
      <c r="N27" s="14">
        <v>0.69779999999999998</v>
      </c>
      <c r="O27" s="31">
        <v>8164</v>
      </c>
      <c r="P27" s="30">
        <v>34.18</v>
      </c>
      <c r="Q27" s="25">
        <f t="shared" si="0"/>
        <v>9.4944444444444436</v>
      </c>
      <c r="R27" s="42">
        <v>9054</v>
      </c>
      <c r="S27" s="44">
        <v>37.909999999999997</v>
      </c>
      <c r="T27" s="25">
        <f t="shared" si="1"/>
        <v>10.530555555555555</v>
      </c>
      <c r="U27" s="46">
        <v>11895</v>
      </c>
      <c r="V27" s="44">
        <v>49.8</v>
      </c>
      <c r="W27" s="25">
        <f t="shared" si="2"/>
        <v>13.833333333333332</v>
      </c>
      <c r="X27" s="48">
        <v>-24.6</v>
      </c>
      <c r="Y27" s="49"/>
      <c r="Z27" s="38"/>
      <c r="AA27" s="38"/>
      <c r="AB27" s="40"/>
      <c r="AC27" s="22">
        <v>541</v>
      </c>
      <c r="AD27" s="8">
        <f t="shared" si="3"/>
        <v>100.0001</v>
      </c>
      <c r="AE27" s="9" t="str">
        <f t="shared" si="5"/>
        <v xml:space="preserve"> </v>
      </c>
      <c r="AF27" s="36">
        <v>541</v>
      </c>
      <c r="AG27" s="36"/>
      <c r="AH27" s="6"/>
      <c r="AI27" s="53">
        <v>0.57940000000000003</v>
      </c>
      <c r="AJ27" s="53">
        <v>27</v>
      </c>
    </row>
    <row r="28" spans="1:36" ht="15.75" customHeight="1" x14ac:dyDescent="0.25">
      <c r="A28" s="15">
        <v>17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4"/>
      <c r="O28" s="31">
        <v>8164</v>
      </c>
      <c r="P28" s="30">
        <v>34.18</v>
      </c>
      <c r="Q28" s="25">
        <f t="shared" si="0"/>
        <v>9.4944444444444436</v>
      </c>
      <c r="R28" s="42">
        <v>9054</v>
      </c>
      <c r="S28" s="44">
        <v>37.909999999999997</v>
      </c>
      <c r="T28" s="25">
        <f t="shared" si="1"/>
        <v>10.530555555555555</v>
      </c>
      <c r="U28" s="46"/>
      <c r="V28" s="44"/>
      <c r="W28" s="25" t="str">
        <f t="shared" si="2"/>
        <v/>
      </c>
      <c r="X28" s="48"/>
      <c r="Y28" s="49"/>
      <c r="Z28" s="38"/>
      <c r="AA28" s="38"/>
      <c r="AB28" s="40"/>
      <c r="AC28" s="22">
        <v>539.67399999999998</v>
      </c>
      <c r="AD28" s="8">
        <f t="shared" si="3"/>
        <v>0</v>
      </c>
      <c r="AE28" s="9" t="str">
        <f t="shared" si="4"/>
        <v xml:space="preserve"> </v>
      </c>
      <c r="AF28" s="36">
        <v>539.66999999999996</v>
      </c>
      <c r="AG28" s="36"/>
      <c r="AH28" s="6"/>
      <c r="AI28" s="53"/>
      <c r="AJ28" s="53"/>
    </row>
    <row r="29" spans="1:36" ht="15.75" customHeight="1" x14ac:dyDescent="0.25">
      <c r="A29" s="15">
        <v>18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4"/>
      <c r="O29" s="31">
        <v>8164</v>
      </c>
      <c r="P29" s="30">
        <v>34.18</v>
      </c>
      <c r="Q29" s="25">
        <f t="shared" si="0"/>
        <v>9.4944444444444436</v>
      </c>
      <c r="R29" s="42">
        <v>9054</v>
      </c>
      <c r="S29" s="44">
        <v>37.909999999999997</v>
      </c>
      <c r="T29" s="25">
        <f t="shared" si="1"/>
        <v>10.530555555555555</v>
      </c>
      <c r="U29" s="46"/>
      <c r="V29" s="44"/>
      <c r="W29" s="25" t="str">
        <f t="shared" si="2"/>
        <v/>
      </c>
      <c r="X29" s="48"/>
      <c r="Y29" s="49"/>
      <c r="Z29" s="38"/>
      <c r="AA29" s="38"/>
      <c r="AB29" s="40"/>
      <c r="AC29" s="22">
        <v>510.60599999999999</v>
      </c>
      <c r="AD29" s="8">
        <f t="shared" si="3"/>
        <v>0</v>
      </c>
      <c r="AE29" s="9" t="str">
        <f t="shared" si="4"/>
        <v xml:space="preserve"> </v>
      </c>
      <c r="AF29" s="36">
        <v>510.61</v>
      </c>
      <c r="AG29" s="36"/>
      <c r="AH29" s="6"/>
      <c r="AI29" s="53"/>
      <c r="AJ29" s="53"/>
    </row>
    <row r="30" spans="1:36" ht="15.75" customHeight="1" x14ac:dyDescent="0.25">
      <c r="A30" s="15">
        <v>19</v>
      </c>
      <c r="B30" s="7">
        <v>96.164199999999994</v>
      </c>
      <c r="C30" s="7">
        <v>2.0598999999999998</v>
      </c>
      <c r="D30" s="7">
        <v>0.64239999999999997</v>
      </c>
      <c r="E30" s="7">
        <v>0.1027</v>
      </c>
      <c r="F30" s="7">
        <v>0.10009999999999999</v>
      </c>
      <c r="G30" s="7">
        <v>3.2000000000000002E-3</v>
      </c>
      <c r="H30" s="7">
        <v>1.8800000000000001E-2</v>
      </c>
      <c r="I30" s="7">
        <v>1.2800000000000001E-2</v>
      </c>
      <c r="J30" s="7">
        <v>5.4999999999999997E-3</v>
      </c>
      <c r="K30" s="7">
        <v>9.9000000000000008E-3</v>
      </c>
      <c r="L30" s="7">
        <v>0.66649999999999998</v>
      </c>
      <c r="M30" s="7">
        <v>0.21379999999999999</v>
      </c>
      <c r="N30" s="14">
        <v>0.69820000000000004</v>
      </c>
      <c r="O30" s="31">
        <v>8170</v>
      </c>
      <c r="P30" s="30">
        <v>34.21</v>
      </c>
      <c r="Q30" s="25">
        <f t="shared" si="0"/>
        <v>9.5027777777777782</v>
      </c>
      <c r="R30" s="42">
        <v>9060</v>
      </c>
      <c r="S30" s="44">
        <v>37.93</v>
      </c>
      <c r="T30" s="25">
        <f t="shared" si="1"/>
        <v>10.536111111111111</v>
      </c>
      <c r="U30" s="46">
        <v>11900</v>
      </c>
      <c r="V30" s="44">
        <v>49.82</v>
      </c>
      <c r="W30" s="25">
        <f t="shared" si="2"/>
        <v>13.838888888888889</v>
      </c>
      <c r="X30" s="48">
        <v>-23.9</v>
      </c>
      <c r="Y30" s="49"/>
      <c r="Z30" s="38"/>
      <c r="AA30" s="38"/>
      <c r="AB30" s="40"/>
      <c r="AC30" s="22">
        <v>506.59899999999999</v>
      </c>
      <c r="AD30" s="8">
        <f t="shared" si="3"/>
        <v>99.999799999999993</v>
      </c>
      <c r="AE30" s="9" t="str">
        <f t="shared" si="4"/>
        <v xml:space="preserve"> </v>
      </c>
      <c r="AF30" s="36">
        <v>506.6</v>
      </c>
      <c r="AG30" s="36"/>
      <c r="AH30" s="6"/>
      <c r="AI30" s="53">
        <v>0.57969999999999999</v>
      </c>
      <c r="AJ30" s="53">
        <v>28</v>
      </c>
    </row>
    <row r="31" spans="1:36" ht="15.75" customHeight="1" x14ac:dyDescent="0.25">
      <c r="A31" s="15">
        <v>20</v>
      </c>
      <c r="B31" s="7">
        <v>96.355000000000004</v>
      </c>
      <c r="C31" s="7">
        <v>1.9414</v>
      </c>
      <c r="D31" s="7">
        <v>0.60040000000000004</v>
      </c>
      <c r="E31" s="7">
        <v>9.6000000000000002E-2</v>
      </c>
      <c r="F31" s="7">
        <v>9.3799999999999994E-2</v>
      </c>
      <c r="G31" s="7">
        <v>2.7000000000000001E-3</v>
      </c>
      <c r="H31" s="7">
        <v>1.7899999999999999E-2</v>
      </c>
      <c r="I31" s="7">
        <v>1.24E-2</v>
      </c>
      <c r="J31" s="7">
        <v>5.4000000000000003E-3</v>
      </c>
      <c r="K31" s="7">
        <v>9.7000000000000003E-3</v>
      </c>
      <c r="L31" s="7">
        <v>0.67269999999999996</v>
      </c>
      <c r="M31" s="7">
        <v>0.19270000000000001</v>
      </c>
      <c r="N31" s="14">
        <v>0.6966</v>
      </c>
      <c r="O31" s="31">
        <v>8156</v>
      </c>
      <c r="P31" s="30">
        <v>34.15</v>
      </c>
      <c r="Q31" s="25">
        <f t="shared" si="0"/>
        <v>9.4861111111111107</v>
      </c>
      <c r="R31" s="42">
        <v>9045</v>
      </c>
      <c r="S31" s="44">
        <v>37.869999999999997</v>
      </c>
      <c r="T31" s="25">
        <f t="shared" si="1"/>
        <v>10.519444444444444</v>
      </c>
      <c r="U31" s="46">
        <v>11894</v>
      </c>
      <c r="V31" s="44">
        <v>49.8</v>
      </c>
      <c r="W31" s="25">
        <f t="shared" si="2"/>
        <v>13.833333333333332</v>
      </c>
      <c r="X31" s="48">
        <v>-23.8</v>
      </c>
      <c r="Y31" s="49"/>
      <c r="Z31" s="38"/>
      <c r="AA31" s="38"/>
      <c r="AB31" s="40"/>
      <c r="AC31" s="22">
        <v>502.50900000000001</v>
      </c>
      <c r="AD31" s="8">
        <f t="shared" si="3"/>
        <v>100.0001</v>
      </c>
      <c r="AE31" s="9" t="str">
        <f t="shared" si="4"/>
        <v xml:space="preserve"> </v>
      </c>
      <c r="AF31" s="36">
        <v>502.51</v>
      </c>
      <c r="AG31" s="36"/>
      <c r="AH31" s="6"/>
      <c r="AI31" s="53">
        <v>0.57830000000000004</v>
      </c>
      <c r="AJ31" s="53">
        <v>28</v>
      </c>
    </row>
    <row r="32" spans="1:36" ht="15.75" customHeight="1" x14ac:dyDescent="0.25">
      <c r="A32" s="15">
        <v>21</v>
      </c>
      <c r="B32" s="7">
        <v>96.273899999999998</v>
      </c>
      <c r="C32" s="7">
        <v>1.972</v>
      </c>
      <c r="D32" s="7">
        <v>0.6089</v>
      </c>
      <c r="E32" s="7">
        <v>9.4200000000000006E-2</v>
      </c>
      <c r="F32" s="7">
        <v>9.3600000000000003E-2</v>
      </c>
      <c r="G32" s="7">
        <v>3.3E-3</v>
      </c>
      <c r="H32" s="7">
        <v>1.78E-2</v>
      </c>
      <c r="I32" s="7">
        <v>1.24E-2</v>
      </c>
      <c r="J32" s="7">
        <v>5.1000000000000004E-3</v>
      </c>
      <c r="K32" s="7">
        <v>1.04E-2</v>
      </c>
      <c r="L32" s="7">
        <v>0.70760000000000001</v>
      </c>
      <c r="M32" s="7">
        <v>0.20069999999999999</v>
      </c>
      <c r="N32" s="14">
        <v>0.69710000000000005</v>
      </c>
      <c r="O32" s="31">
        <v>8155</v>
      </c>
      <c r="P32" s="30">
        <v>34.14</v>
      </c>
      <c r="Q32" s="25">
        <f t="shared" si="0"/>
        <v>9.4833333333333325</v>
      </c>
      <c r="R32" s="42">
        <v>9044</v>
      </c>
      <c r="S32" s="44">
        <v>37.869999999999997</v>
      </c>
      <c r="T32" s="25">
        <f t="shared" si="1"/>
        <v>10.519444444444444</v>
      </c>
      <c r="U32" s="46">
        <v>11888</v>
      </c>
      <c r="V32" s="44">
        <v>49.77</v>
      </c>
      <c r="W32" s="25">
        <f t="shared" si="2"/>
        <v>13.825000000000001</v>
      </c>
      <c r="X32" s="48">
        <v>-24.8</v>
      </c>
      <c r="Y32" s="49"/>
      <c r="Z32" s="38"/>
      <c r="AA32" s="38"/>
      <c r="AB32" s="40"/>
      <c r="AC32" s="22">
        <v>503.76299999999998</v>
      </c>
      <c r="AD32" s="8">
        <f t="shared" si="3"/>
        <v>99.999899999999982</v>
      </c>
      <c r="AE32" s="9" t="str">
        <f t="shared" si="4"/>
        <v xml:space="preserve"> </v>
      </c>
      <c r="AF32" s="36">
        <v>503.76</v>
      </c>
      <c r="AG32" s="36"/>
      <c r="AH32" s="6"/>
      <c r="AI32" s="53">
        <v>0.57879999999999998</v>
      </c>
      <c r="AJ32" s="53">
        <v>27</v>
      </c>
    </row>
    <row r="33" spans="1:36" ht="15.75" customHeight="1" x14ac:dyDescent="0.25">
      <c r="A33" s="15">
        <v>22</v>
      </c>
      <c r="B33" s="7">
        <v>96.278800000000004</v>
      </c>
      <c r="C33" s="7">
        <v>1.9623999999999999</v>
      </c>
      <c r="D33" s="7">
        <v>0.60550000000000004</v>
      </c>
      <c r="E33" s="7">
        <v>9.6600000000000005E-2</v>
      </c>
      <c r="F33" s="7">
        <v>9.4E-2</v>
      </c>
      <c r="G33" s="7">
        <v>4.1000000000000003E-3</v>
      </c>
      <c r="H33" s="7">
        <v>1.7999999999999999E-2</v>
      </c>
      <c r="I33" s="7">
        <v>1.2500000000000001E-2</v>
      </c>
      <c r="J33" s="7">
        <v>6.6E-3</v>
      </c>
      <c r="K33" s="7">
        <v>1.0200000000000001E-2</v>
      </c>
      <c r="L33" s="7">
        <v>0.71260000000000001</v>
      </c>
      <c r="M33" s="7">
        <v>0.19869999999999999</v>
      </c>
      <c r="N33" s="14">
        <v>0.69710000000000005</v>
      </c>
      <c r="O33" s="31">
        <v>8155</v>
      </c>
      <c r="P33" s="30">
        <v>34.14</v>
      </c>
      <c r="Q33" s="25">
        <f t="shared" si="0"/>
        <v>9.4833333333333325</v>
      </c>
      <c r="R33" s="42">
        <v>9044</v>
      </c>
      <c r="S33" s="44">
        <v>37.86</v>
      </c>
      <c r="T33" s="25">
        <f t="shared" si="1"/>
        <v>10.516666666666666</v>
      </c>
      <c r="U33" s="46">
        <v>11888</v>
      </c>
      <c r="V33" s="44">
        <v>49.77</v>
      </c>
      <c r="W33" s="25">
        <f t="shared" si="2"/>
        <v>13.825000000000001</v>
      </c>
      <c r="X33" s="48">
        <v>-11</v>
      </c>
      <c r="Y33" s="49"/>
      <c r="Z33" s="38"/>
      <c r="AA33" s="38"/>
      <c r="AB33" s="40"/>
      <c r="AC33" s="22">
        <v>496.73399999999998</v>
      </c>
      <c r="AD33" s="8">
        <f t="shared" si="3"/>
        <v>100</v>
      </c>
      <c r="AE33" s="9" t="str">
        <f t="shared" ref="AE33" si="6">IF(AD33=100,"ОК"," ")</f>
        <v>ОК</v>
      </c>
      <c r="AF33" s="36">
        <v>496.73</v>
      </c>
      <c r="AG33" s="36"/>
      <c r="AH33" s="6"/>
      <c r="AI33" s="53">
        <v>0.57879999999999998</v>
      </c>
      <c r="AJ33" s="53">
        <v>27</v>
      </c>
    </row>
    <row r="34" spans="1:36" ht="15.75" customHeight="1" x14ac:dyDescent="0.25">
      <c r="A34" s="15">
        <v>23</v>
      </c>
      <c r="B34" s="7">
        <v>96.275000000000006</v>
      </c>
      <c r="C34" s="7">
        <v>1.9601999999999999</v>
      </c>
      <c r="D34" s="7">
        <v>0.60389999999999999</v>
      </c>
      <c r="E34" s="7">
        <v>9.64E-2</v>
      </c>
      <c r="F34" s="7">
        <v>9.4100000000000003E-2</v>
      </c>
      <c r="G34" s="7">
        <v>3.8999999999999998E-3</v>
      </c>
      <c r="H34" s="7">
        <v>1.7999999999999999E-2</v>
      </c>
      <c r="I34" s="7">
        <v>1.24E-2</v>
      </c>
      <c r="J34" s="7">
        <v>7.1000000000000004E-3</v>
      </c>
      <c r="K34" s="7">
        <v>1.0200000000000001E-2</v>
      </c>
      <c r="L34" s="7">
        <v>0.71989999999999998</v>
      </c>
      <c r="M34" s="7">
        <v>0.19900000000000001</v>
      </c>
      <c r="N34" s="14">
        <v>0.69710000000000005</v>
      </c>
      <c r="O34" s="31">
        <v>8154</v>
      </c>
      <c r="P34" s="30">
        <v>34.14</v>
      </c>
      <c r="Q34" s="25">
        <f t="shared" si="0"/>
        <v>9.4833333333333325</v>
      </c>
      <c r="R34" s="42">
        <v>9043</v>
      </c>
      <c r="S34" s="44">
        <v>37.86</v>
      </c>
      <c r="T34" s="25">
        <f t="shared" si="1"/>
        <v>10.516666666666666</v>
      </c>
      <c r="U34" s="46">
        <v>11886</v>
      </c>
      <c r="V34" s="44">
        <v>49.77</v>
      </c>
      <c r="W34" s="25">
        <f t="shared" si="2"/>
        <v>13.825000000000001</v>
      </c>
      <c r="X34" s="48">
        <v>-21.5</v>
      </c>
      <c r="Y34" s="49"/>
      <c r="Z34" s="38" t="s">
        <v>56</v>
      </c>
      <c r="AA34" s="38" t="s">
        <v>56</v>
      </c>
      <c r="AB34" s="40" t="s">
        <v>56</v>
      </c>
      <c r="AC34" s="22">
        <v>501.678</v>
      </c>
      <c r="AD34" s="8">
        <f t="shared" si="3"/>
        <v>100.00009999999999</v>
      </c>
      <c r="AE34" s="9" t="str">
        <f t="shared" si="4"/>
        <v xml:space="preserve"> </v>
      </c>
      <c r="AF34" s="36">
        <v>501.68</v>
      </c>
      <c r="AG34" s="36"/>
      <c r="AH34" s="6"/>
      <c r="AI34" s="53">
        <v>0.57979999999999998</v>
      </c>
      <c r="AJ34" s="53">
        <v>27</v>
      </c>
    </row>
    <row r="35" spans="1:36" ht="15.75" customHeight="1" x14ac:dyDescent="0.25">
      <c r="A35" s="15">
        <v>24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  <c r="O35" s="31">
        <v>8154</v>
      </c>
      <c r="P35" s="30">
        <v>34.14</v>
      </c>
      <c r="Q35" s="25">
        <f t="shared" si="0"/>
        <v>9.4833333333333325</v>
      </c>
      <c r="R35" s="42">
        <v>9043</v>
      </c>
      <c r="S35" s="44">
        <v>37.86</v>
      </c>
      <c r="T35" s="25">
        <f t="shared" si="1"/>
        <v>10.516666666666666</v>
      </c>
      <c r="U35" s="46"/>
      <c r="V35" s="44"/>
      <c r="W35" s="25" t="str">
        <f t="shared" si="2"/>
        <v/>
      </c>
      <c r="X35" s="48"/>
      <c r="Y35" s="49"/>
      <c r="Z35" s="38"/>
      <c r="AA35" s="38"/>
      <c r="AB35" s="40"/>
      <c r="AC35" s="22">
        <v>485.125</v>
      </c>
      <c r="AD35" s="8">
        <f t="shared" si="3"/>
        <v>0</v>
      </c>
      <c r="AE35" s="9" t="str">
        <f t="shared" si="4"/>
        <v xml:space="preserve"> </v>
      </c>
      <c r="AF35" s="36">
        <v>485.13</v>
      </c>
      <c r="AG35" s="36"/>
      <c r="AH35" s="6"/>
      <c r="AI35" s="53"/>
      <c r="AJ35" s="53"/>
    </row>
    <row r="36" spans="1:36" ht="15.75" customHeight="1" x14ac:dyDescent="0.25">
      <c r="A36" s="15">
        <v>25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4"/>
      <c r="O36" s="31">
        <v>8154</v>
      </c>
      <c r="P36" s="30">
        <v>34.14</v>
      </c>
      <c r="Q36" s="25">
        <f t="shared" si="0"/>
        <v>9.4833333333333325</v>
      </c>
      <c r="R36" s="42">
        <v>9043</v>
      </c>
      <c r="S36" s="44">
        <v>37.86</v>
      </c>
      <c r="T36" s="25">
        <f t="shared" si="1"/>
        <v>10.516666666666666</v>
      </c>
      <c r="U36" s="46"/>
      <c r="V36" s="44"/>
      <c r="W36" s="25" t="str">
        <f>IF(V36&gt;0,V36/3.6,"")</f>
        <v/>
      </c>
      <c r="X36" s="48"/>
      <c r="Y36" s="49"/>
      <c r="Z36" s="38"/>
      <c r="AA36" s="38"/>
      <c r="AB36" s="40"/>
      <c r="AC36" s="22">
        <v>478.68700000000001</v>
      </c>
      <c r="AD36" s="8">
        <f t="shared" si="3"/>
        <v>0</v>
      </c>
      <c r="AE36" s="9" t="str">
        <f>IF(AD36=100,"ОК"," ")</f>
        <v xml:space="preserve"> </v>
      </c>
      <c r="AF36" s="36">
        <v>478.69</v>
      </c>
      <c r="AG36" s="36"/>
      <c r="AH36" s="6"/>
      <c r="AI36" s="53"/>
      <c r="AJ36" s="53"/>
    </row>
    <row r="37" spans="1:36" ht="15.75" customHeight="1" x14ac:dyDescent="0.25">
      <c r="A37" s="15">
        <v>26</v>
      </c>
      <c r="B37" s="7">
        <v>96.328699999999998</v>
      </c>
      <c r="C37" s="7">
        <v>1.9331</v>
      </c>
      <c r="D37" s="7">
        <v>0.6079</v>
      </c>
      <c r="E37" s="7">
        <v>9.64E-2</v>
      </c>
      <c r="F37" s="7">
        <v>9.3899999999999997E-2</v>
      </c>
      <c r="G37" s="7">
        <v>4.7000000000000002E-3</v>
      </c>
      <c r="H37" s="7">
        <v>1.8599999999999998E-2</v>
      </c>
      <c r="I37" s="7">
        <v>1.26E-2</v>
      </c>
      <c r="J37" s="7">
        <v>6.1000000000000004E-3</v>
      </c>
      <c r="K37" s="7">
        <v>8.6999999999999994E-3</v>
      </c>
      <c r="L37" s="7">
        <v>0.69799999999999995</v>
      </c>
      <c r="M37" s="7">
        <v>0.1913</v>
      </c>
      <c r="N37" s="14">
        <v>0.69679999999999997</v>
      </c>
      <c r="O37" s="31">
        <v>8155</v>
      </c>
      <c r="P37" s="30">
        <v>34.14</v>
      </c>
      <c r="Q37" s="25">
        <f t="shared" si="0"/>
        <v>9.4833333333333325</v>
      </c>
      <c r="R37" s="42">
        <v>9044</v>
      </c>
      <c r="S37" s="44">
        <v>37.869999999999997</v>
      </c>
      <c r="T37" s="25">
        <f t="shared" si="1"/>
        <v>10.519444444444444</v>
      </c>
      <c r="U37" s="46">
        <v>11891</v>
      </c>
      <c r="V37" s="44">
        <v>49.79</v>
      </c>
      <c r="W37" s="25">
        <f t="shared" si="2"/>
        <v>13.830555555555556</v>
      </c>
      <c r="X37" s="48">
        <v>-23.8</v>
      </c>
      <c r="Y37" s="49"/>
      <c r="Z37" s="38"/>
      <c r="AA37" s="38"/>
      <c r="AB37" s="40"/>
      <c r="AC37" s="22">
        <v>463.29399999999998</v>
      </c>
      <c r="AD37" s="8" t="s">
        <v>62</v>
      </c>
      <c r="AE37" s="9" t="str">
        <f t="shared" si="4"/>
        <v xml:space="preserve"> </v>
      </c>
      <c r="AF37" s="36">
        <v>463.29</v>
      </c>
      <c r="AG37" s="36"/>
      <c r="AH37" s="6"/>
      <c r="AI37" s="53">
        <v>0.58499999999999996</v>
      </c>
      <c r="AJ37" s="53">
        <v>26</v>
      </c>
    </row>
    <row r="38" spans="1:36" ht="15.75" customHeight="1" x14ac:dyDescent="0.25">
      <c r="A38" s="15">
        <v>27</v>
      </c>
      <c r="B38" s="7">
        <v>96.377600000000001</v>
      </c>
      <c r="C38" s="7">
        <v>1.8991</v>
      </c>
      <c r="D38" s="7">
        <v>0.6</v>
      </c>
      <c r="E38" s="7">
        <v>9.5100000000000004E-2</v>
      </c>
      <c r="F38" s="7">
        <v>9.3299999999999994E-2</v>
      </c>
      <c r="G38" s="7">
        <v>3.0999999999999999E-3</v>
      </c>
      <c r="H38" s="7">
        <v>1.7600000000000001E-2</v>
      </c>
      <c r="I38" s="7">
        <v>1.1900000000000001E-2</v>
      </c>
      <c r="J38" s="7">
        <v>5.1999999999999998E-3</v>
      </c>
      <c r="K38" s="7">
        <v>9.4000000000000004E-3</v>
      </c>
      <c r="L38" s="7">
        <v>0.69920000000000004</v>
      </c>
      <c r="M38" s="7">
        <v>0.18840000000000001</v>
      </c>
      <c r="N38" s="14">
        <v>0.69640000000000002</v>
      </c>
      <c r="O38" s="31">
        <v>8151</v>
      </c>
      <c r="P38" s="30">
        <v>34.130000000000003</v>
      </c>
      <c r="Q38" s="25">
        <f t="shared" si="0"/>
        <v>9.4805555555555561</v>
      </c>
      <c r="R38" s="42">
        <v>9040</v>
      </c>
      <c r="S38" s="44">
        <v>37.85</v>
      </c>
      <c r="T38" s="25">
        <f t="shared" si="1"/>
        <v>10.513888888888889</v>
      </c>
      <c r="U38" s="46">
        <v>11889</v>
      </c>
      <c r="V38" s="44">
        <v>49.78</v>
      </c>
      <c r="W38" s="25">
        <f t="shared" si="2"/>
        <v>13.827777777777778</v>
      </c>
      <c r="X38" s="48">
        <v>-25.3</v>
      </c>
      <c r="Y38" s="49"/>
      <c r="Z38" s="38"/>
      <c r="AA38" s="38"/>
      <c r="AB38" s="40"/>
      <c r="AC38" s="22">
        <v>450.23500000000001</v>
      </c>
      <c r="AD38" s="8">
        <f t="shared" si="3"/>
        <v>99.999900000000011</v>
      </c>
      <c r="AE38" s="9" t="str">
        <f t="shared" si="4"/>
        <v xml:space="preserve"> </v>
      </c>
      <c r="AF38" s="36">
        <v>450.24</v>
      </c>
      <c r="AG38" s="36"/>
      <c r="AH38" s="6"/>
      <c r="AI38" s="53">
        <v>0.57820000000000005</v>
      </c>
      <c r="AJ38" s="53">
        <v>26</v>
      </c>
    </row>
    <row r="39" spans="1:36" ht="15.75" customHeight="1" x14ac:dyDescent="0.25">
      <c r="A39" s="15">
        <v>28</v>
      </c>
      <c r="B39" s="7">
        <v>96.3292</v>
      </c>
      <c r="C39" s="7">
        <v>1.9218999999999999</v>
      </c>
      <c r="D39" s="7">
        <v>0.61040000000000005</v>
      </c>
      <c r="E39" s="7">
        <v>9.6299999999999997E-2</v>
      </c>
      <c r="F39" s="7">
        <v>9.5000000000000001E-2</v>
      </c>
      <c r="G39" s="7">
        <v>4.5999999999999999E-3</v>
      </c>
      <c r="H39" s="7">
        <v>1.83E-2</v>
      </c>
      <c r="I39" s="7">
        <v>1.2500000000000001E-2</v>
      </c>
      <c r="J39" s="7">
        <v>7.1999999999999998E-3</v>
      </c>
      <c r="K39" s="7">
        <v>9.1000000000000004E-3</v>
      </c>
      <c r="L39" s="7">
        <v>0.69879999999999998</v>
      </c>
      <c r="M39" s="7">
        <v>0.1966</v>
      </c>
      <c r="N39" s="14">
        <v>0.69689999999999996</v>
      </c>
      <c r="O39" s="31">
        <v>8155</v>
      </c>
      <c r="P39" s="30">
        <v>34.14</v>
      </c>
      <c r="Q39" s="25">
        <f t="shared" si="0"/>
        <v>9.4833333333333325</v>
      </c>
      <c r="R39" s="42">
        <v>9044</v>
      </c>
      <c r="S39" s="44">
        <v>37.869999999999997</v>
      </c>
      <c r="T39" s="25">
        <f t="shared" si="1"/>
        <v>10.519444444444444</v>
      </c>
      <c r="U39" s="46">
        <v>11890</v>
      </c>
      <c r="V39" s="44">
        <v>49.78</v>
      </c>
      <c r="W39" s="25">
        <f t="shared" si="2"/>
        <v>13.827777777777778</v>
      </c>
      <c r="X39" s="48">
        <v>-22.9</v>
      </c>
      <c r="Y39" s="49"/>
      <c r="Z39" s="38"/>
      <c r="AA39" s="38"/>
      <c r="AB39" s="40"/>
      <c r="AC39" s="22">
        <v>457.226</v>
      </c>
      <c r="AD39" s="8">
        <f t="shared" si="3"/>
        <v>99.999899999999997</v>
      </c>
      <c r="AE39" s="9" t="str">
        <f t="shared" si="4"/>
        <v xml:space="preserve"> </v>
      </c>
      <c r="AF39" s="36">
        <v>457.23</v>
      </c>
      <c r="AG39" s="36"/>
      <c r="AH39" s="6"/>
      <c r="AI39" s="53">
        <v>0.5786</v>
      </c>
      <c r="AJ39" s="53">
        <v>26</v>
      </c>
    </row>
    <row r="40" spans="1:36" ht="15.75" customHeight="1" x14ac:dyDescent="0.25">
      <c r="A40" s="15">
        <v>29</v>
      </c>
      <c r="B40" s="7">
        <v>96.331699999999998</v>
      </c>
      <c r="C40" s="7">
        <v>1.9253</v>
      </c>
      <c r="D40" s="7">
        <v>0.60009999999999997</v>
      </c>
      <c r="E40" s="7">
        <v>9.4899999999999998E-2</v>
      </c>
      <c r="F40" s="7">
        <v>9.3399999999999997E-2</v>
      </c>
      <c r="G40" s="7">
        <v>3.7000000000000002E-3</v>
      </c>
      <c r="H40" s="7">
        <v>1.8499999999999999E-2</v>
      </c>
      <c r="I40" s="7">
        <v>1.2500000000000001E-2</v>
      </c>
      <c r="J40" s="7">
        <v>7.0000000000000001E-3</v>
      </c>
      <c r="K40" s="7">
        <v>9.5999999999999992E-3</v>
      </c>
      <c r="L40" s="7">
        <v>0.71020000000000005</v>
      </c>
      <c r="M40" s="7">
        <v>0.193</v>
      </c>
      <c r="N40" s="14">
        <v>0.69669999999999999</v>
      </c>
      <c r="O40" s="31">
        <v>8152</v>
      </c>
      <c r="P40" s="30">
        <v>34.130000000000003</v>
      </c>
      <c r="Q40" s="25">
        <f t="shared" si="0"/>
        <v>9.4805555555555561</v>
      </c>
      <c r="R40" s="42">
        <v>9041</v>
      </c>
      <c r="S40" s="44">
        <v>37.85</v>
      </c>
      <c r="T40" s="25">
        <f t="shared" si="1"/>
        <v>10.513888888888889</v>
      </c>
      <c r="U40" s="46">
        <v>11888</v>
      </c>
      <c r="V40" s="44">
        <v>49.77</v>
      </c>
      <c r="W40" s="25">
        <f t="shared" si="2"/>
        <v>13.825000000000001</v>
      </c>
      <c r="X40" s="48">
        <v>-23.2</v>
      </c>
      <c r="Y40" s="49"/>
      <c r="Z40" s="38"/>
      <c r="AA40" s="38"/>
      <c r="AB40" s="40"/>
      <c r="AC40" s="22">
        <v>468.35700000000003</v>
      </c>
      <c r="AD40" s="8">
        <f t="shared" si="3"/>
        <v>99.999900000000011</v>
      </c>
      <c r="AE40" s="9" t="str">
        <f t="shared" si="4"/>
        <v xml:space="preserve"> </v>
      </c>
      <c r="AF40" s="36">
        <v>468.36</v>
      </c>
      <c r="AG40" s="36"/>
      <c r="AH40" s="6"/>
      <c r="AI40" s="53">
        <v>0.57850000000000001</v>
      </c>
      <c r="AJ40" s="53">
        <v>26</v>
      </c>
    </row>
    <row r="41" spans="1:36" ht="15.75" customHeight="1" x14ac:dyDescent="0.25">
      <c r="A41" s="15">
        <v>30</v>
      </c>
      <c r="B41" s="7">
        <v>96.331900000000005</v>
      </c>
      <c r="C41" s="7">
        <v>1.9146000000000001</v>
      </c>
      <c r="D41" s="7">
        <v>0.59809999999999997</v>
      </c>
      <c r="E41" s="7">
        <v>9.4600000000000004E-2</v>
      </c>
      <c r="F41" s="7">
        <v>9.3200000000000005E-2</v>
      </c>
      <c r="G41" s="7">
        <v>5.1000000000000004E-3</v>
      </c>
      <c r="H41" s="7">
        <v>1.77E-2</v>
      </c>
      <c r="I41" s="7">
        <v>1.2200000000000001E-2</v>
      </c>
      <c r="J41" s="7">
        <v>7.1999999999999998E-3</v>
      </c>
      <c r="K41" s="7">
        <v>9.7000000000000003E-3</v>
      </c>
      <c r="L41" s="7">
        <v>0.72360000000000002</v>
      </c>
      <c r="M41" s="7">
        <v>0.19220000000000001</v>
      </c>
      <c r="N41" s="14">
        <v>0.69669999999999999</v>
      </c>
      <c r="O41" s="31">
        <v>8150</v>
      </c>
      <c r="P41" s="30">
        <v>34.119999999999997</v>
      </c>
      <c r="Q41" s="25">
        <f t="shared" si="0"/>
        <v>9.4777777777777761</v>
      </c>
      <c r="R41" s="42">
        <v>9039</v>
      </c>
      <c r="S41" s="44">
        <v>37.840000000000003</v>
      </c>
      <c r="T41" s="25">
        <f t="shared" si="1"/>
        <v>10.511111111111111</v>
      </c>
      <c r="U41" s="46">
        <v>11885</v>
      </c>
      <c r="V41" s="44">
        <v>49.76</v>
      </c>
      <c r="W41" s="25">
        <f t="shared" si="2"/>
        <v>13.822222222222221</v>
      </c>
      <c r="X41" s="48">
        <v>-22.8</v>
      </c>
      <c r="Y41" s="49"/>
      <c r="Z41" s="38"/>
      <c r="AA41" s="38"/>
      <c r="AB41" s="40"/>
      <c r="AC41" s="22">
        <v>479.56700000000001</v>
      </c>
      <c r="AD41" s="8">
        <f t="shared" si="3"/>
        <v>100.0001</v>
      </c>
      <c r="AE41" s="9" t="str">
        <f t="shared" si="4"/>
        <v xml:space="preserve"> </v>
      </c>
      <c r="AF41" s="36">
        <v>479.57</v>
      </c>
      <c r="AG41" s="36"/>
      <c r="AH41" s="6"/>
      <c r="AI41" s="53">
        <v>0.57840000000000003</v>
      </c>
      <c r="AJ41" s="53">
        <v>26</v>
      </c>
    </row>
    <row r="42" spans="1:36" ht="15.75" customHeight="1" x14ac:dyDescent="0.25">
      <c r="A42" s="15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4"/>
      <c r="O42" s="31">
        <v>8150</v>
      </c>
      <c r="P42" s="30">
        <v>34.119999999999997</v>
      </c>
      <c r="Q42" s="25">
        <f>IF(P42&gt;0,P42/3.6,"")</f>
        <v>9.4777777777777761</v>
      </c>
      <c r="R42" s="42">
        <v>9039</v>
      </c>
      <c r="S42" s="44">
        <v>37.840000000000003</v>
      </c>
      <c r="T42" s="25">
        <f>IF(S42&gt;0,S42/3.6,"")</f>
        <v>10.511111111111111</v>
      </c>
      <c r="U42" s="46"/>
      <c r="V42" s="44"/>
      <c r="W42" s="25" t="str">
        <f>IF(V42&gt;0,V42/3.6,"")</f>
        <v/>
      </c>
      <c r="X42" s="48"/>
      <c r="Y42" s="49"/>
      <c r="Z42" s="38"/>
      <c r="AA42" s="38"/>
      <c r="AB42" s="40"/>
      <c r="AC42" s="22">
        <v>487.017</v>
      </c>
      <c r="AD42" s="8">
        <f t="shared" si="3"/>
        <v>0</v>
      </c>
      <c r="AE42" s="9" t="str">
        <f t="shared" si="4"/>
        <v xml:space="preserve"> </v>
      </c>
      <c r="AF42" s="36">
        <v>487.02</v>
      </c>
      <c r="AG42" s="36"/>
      <c r="AH42" s="6"/>
      <c r="AI42" s="53"/>
      <c r="AJ42" s="53"/>
    </row>
    <row r="43" spans="1:36" ht="15.75" customHeight="1" x14ac:dyDescent="0.25">
      <c r="A43" s="15"/>
      <c r="B43" s="20"/>
      <c r="C43" s="7"/>
      <c r="D43" s="7"/>
      <c r="E43" s="7"/>
      <c r="F43" s="7"/>
      <c r="G43" s="7"/>
      <c r="H43" s="7"/>
      <c r="I43" s="7"/>
      <c r="J43" s="7"/>
      <c r="K43" s="7"/>
      <c r="L43" s="7"/>
      <c r="M43" s="17"/>
      <c r="N43" s="14"/>
      <c r="O43" s="31"/>
      <c r="P43" s="30"/>
      <c r="Q43" s="25"/>
      <c r="R43" s="42"/>
      <c r="S43" s="44"/>
      <c r="U43" s="46"/>
      <c r="V43" s="44"/>
      <c r="W43" s="12"/>
      <c r="X43" s="48"/>
      <c r="Y43" s="49"/>
      <c r="Z43" s="38"/>
      <c r="AA43" s="38"/>
      <c r="AB43" s="40"/>
      <c r="AC43" s="22"/>
      <c r="AD43" s="8">
        <f t="shared" si="3"/>
        <v>0</v>
      </c>
      <c r="AE43" s="9" t="str">
        <f t="shared" si="4"/>
        <v xml:space="preserve"> </v>
      </c>
      <c r="AF43" s="36"/>
      <c r="AG43" s="36"/>
      <c r="AH43" s="6"/>
      <c r="AI43" s="53"/>
      <c r="AJ43" s="53"/>
    </row>
    <row r="44" spans="1:36" ht="15.75" customHeight="1" thickBot="1" x14ac:dyDescent="0.3">
      <c r="A44" s="16"/>
      <c r="B44" s="21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9"/>
      <c r="O44" s="32"/>
      <c r="P44" s="33"/>
      <c r="Q44" s="25"/>
      <c r="R44" s="43"/>
      <c r="S44" s="45"/>
      <c r="T44" s="12"/>
      <c r="U44" s="47"/>
      <c r="V44" s="45"/>
      <c r="W44" s="28"/>
      <c r="X44" s="50"/>
      <c r="Y44" s="51"/>
      <c r="Z44" s="39"/>
      <c r="AA44" s="39"/>
      <c r="AB44" s="41"/>
      <c r="AC44" s="37"/>
      <c r="AD44" s="8">
        <f t="shared" si="3"/>
        <v>0</v>
      </c>
      <c r="AE44" s="9" t="str">
        <f t="shared" si="4"/>
        <v xml:space="preserve"> </v>
      </c>
      <c r="AF44" s="36"/>
      <c r="AG44" s="36"/>
      <c r="AH44" s="6"/>
      <c r="AI44" s="53"/>
      <c r="AJ44" s="53"/>
    </row>
    <row r="45" spans="1:36" ht="15" customHeight="1" thickBot="1" x14ac:dyDescent="0.3">
      <c r="A45" s="102" t="s">
        <v>20</v>
      </c>
      <c r="B45" s="102"/>
      <c r="C45" s="102"/>
      <c r="D45" s="102"/>
      <c r="E45" s="102"/>
      <c r="F45" s="102"/>
      <c r="G45" s="102"/>
      <c r="H45" s="103"/>
      <c r="I45" s="100" t="s">
        <v>18</v>
      </c>
      <c r="J45" s="101"/>
      <c r="K45" s="23">
        <v>0</v>
      </c>
      <c r="L45" s="98" t="s">
        <v>19</v>
      </c>
      <c r="M45" s="99"/>
      <c r="N45" s="24">
        <v>0</v>
      </c>
      <c r="O45" s="86">
        <f>SUMPRODUCT(O12:O44,AC12:AC44)/SUM(AC12:AC44)</f>
        <v>8156.5613668133319</v>
      </c>
      <c r="P45" s="94">
        <f>SUMPRODUCT(P12:P44,AC12:AC44)/SUM(AC12:AC44)</f>
        <v>34.14900924707581</v>
      </c>
      <c r="Q45" s="94">
        <f>SUMPRODUCT(Q12:Q44,AC12:AC44)/SUM(AC12:AC44)</f>
        <v>9.4858359019655012</v>
      </c>
      <c r="R45" s="96">
        <f>SUMPRODUCT(R12:R44,AC12:AC44)/SUM(AC12:AC44)</f>
        <v>9045.7738137778761</v>
      </c>
      <c r="S45" s="94">
        <f>SUMPRODUCT(S12:S44,AC12:AC44)/SUM(AC12:AC44)</f>
        <v>37.872334167659936</v>
      </c>
      <c r="T45" s="84">
        <f>SUMPRODUCT(T12:T44,AC12:AC44)/SUM(AC12:AC44)</f>
        <v>10.52009282434998</v>
      </c>
      <c r="U45" s="106" t="s">
        <v>63</v>
      </c>
      <c r="V45" s="107"/>
      <c r="W45" s="107"/>
      <c r="X45" s="107"/>
      <c r="Y45" s="107"/>
      <c r="Z45" s="107"/>
      <c r="AA45" s="107"/>
      <c r="AB45" s="107"/>
      <c r="AC45" s="69">
        <v>15111.616</v>
      </c>
      <c r="AD45" s="8"/>
      <c r="AE45" s="9"/>
      <c r="AF45" s="6"/>
      <c r="AG45" s="6"/>
      <c r="AH45" s="6"/>
    </row>
    <row r="46" spans="1:36" ht="19.5" customHeight="1" thickBot="1" x14ac:dyDescent="0.3">
      <c r="A46" s="3"/>
      <c r="B46" s="4"/>
      <c r="C46" s="4"/>
      <c r="D46" s="4"/>
      <c r="E46" s="4"/>
      <c r="F46" s="4"/>
      <c r="G46" s="4"/>
      <c r="H46" s="88" t="s">
        <v>3</v>
      </c>
      <c r="I46" s="89"/>
      <c r="J46" s="89"/>
      <c r="K46" s="89"/>
      <c r="L46" s="89"/>
      <c r="M46" s="89"/>
      <c r="N46" s="90"/>
      <c r="O46" s="87"/>
      <c r="P46" s="95"/>
      <c r="Q46" s="95"/>
      <c r="R46" s="97"/>
      <c r="S46" s="95"/>
      <c r="T46" s="85"/>
      <c r="U46" s="10"/>
      <c r="V46" s="4"/>
      <c r="W46" s="4"/>
      <c r="X46" s="4"/>
      <c r="Y46" s="4"/>
      <c r="Z46" s="4"/>
      <c r="AA46" s="4"/>
      <c r="AB46" s="4"/>
      <c r="AC46" s="5"/>
    </row>
    <row r="47" spans="1:36" ht="18.75" customHeight="1" x14ac:dyDescent="0.25"/>
    <row r="48" spans="1:36" ht="15.75" x14ac:dyDescent="0.25">
      <c r="B48" s="56" t="s">
        <v>53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57" t="s">
        <v>50</v>
      </c>
      <c r="P48" s="57"/>
      <c r="Q48" s="57"/>
      <c r="R48" s="57"/>
      <c r="S48" s="57"/>
      <c r="T48" s="57"/>
      <c r="U48" s="57"/>
      <c r="V48" s="59" t="s">
        <v>58</v>
      </c>
      <c r="W48" s="60"/>
    </row>
    <row r="49" spans="2:23" ht="15.75" x14ac:dyDescent="0.25">
      <c r="B49" s="60"/>
      <c r="C49" s="60"/>
      <c r="D49" s="61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2" t="s">
        <v>4</v>
      </c>
      <c r="P49" s="63"/>
      <c r="Q49" s="63"/>
      <c r="R49" s="62" t="s">
        <v>5</v>
      </c>
      <c r="S49" s="63"/>
      <c r="T49" s="63"/>
      <c r="U49" s="63"/>
      <c r="V49" s="62" t="s">
        <v>6</v>
      </c>
      <c r="W49" s="60"/>
    </row>
    <row r="50" spans="2:23" ht="15.75" x14ac:dyDescent="0.25">
      <c r="B50" s="56" t="s">
        <v>51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 t="s">
        <v>52</v>
      </c>
      <c r="P50" s="57"/>
      <c r="Q50" s="57"/>
      <c r="R50" s="57"/>
      <c r="S50" s="57"/>
      <c r="T50" s="57"/>
      <c r="U50" s="57"/>
      <c r="V50" s="59" t="s">
        <v>58</v>
      </c>
      <c r="W50" s="60"/>
    </row>
    <row r="51" spans="2:23" ht="15.75" x14ac:dyDescent="0.25">
      <c r="B51" s="60"/>
      <c r="C51" s="60"/>
      <c r="D51" s="60"/>
      <c r="E51" s="61"/>
      <c r="F51" s="60"/>
      <c r="G51" s="60"/>
      <c r="H51" s="60"/>
      <c r="I51" s="60"/>
      <c r="J51" s="60"/>
      <c r="K51" s="60"/>
      <c r="L51" s="60"/>
      <c r="M51" s="60"/>
      <c r="N51" s="60"/>
      <c r="O51" s="62" t="s">
        <v>4</v>
      </c>
      <c r="P51" s="63"/>
      <c r="Q51" s="63"/>
      <c r="R51" s="62" t="s">
        <v>5</v>
      </c>
      <c r="S51" s="63"/>
      <c r="T51" s="63"/>
      <c r="U51" s="63"/>
      <c r="V51" s="62" t="s">
        <v>6</v>
      </c>
      <c r="W51" s="60"/>
    </row>
    <row r="52" spans="2:23" ht="15.75" x14ac:dyDescent="0.25">
      <c r="B52" s="56" t="s">
        <v>54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 t="s">
        <v>55</v>
      </c>
      <c r="P52" s="57"/>
      <c r="Q52" s="57"/>
      <c r="R52" s="57"/>
      <c r="S52" s="57"/>
      <c r="T52" s="57"/>
      <c r="U52" s="57"/>
      <c r="V52" s="59" t="s">
        <v>58</v>
      </c>
      <c r="W52" s="60"/>
    </row>
    <row r="53" spans="2:23" ht="15.75" x14ac:dyDescent="0.25">
      <c r="B53" s="60"/>
      <c r="C53" s="60"/>
      <c r="D53" s="60"/>
      <c r="E53" s="61"/>
      <c r="F53" s="60"/>
      <c r="G53" s="60"/>
      <c r="H53" s="60"/>
      <c r="I53" s="60"/>
      <c r="J53" s="60"/>
      <c r="K53" s="60"/>
      <c r="L53" s="60"/>
      <c r="M53" s="60"/>
      <c r="N53" s="60"/>
      <c r="O53" s="62" t="s">
        <v>4</v>
      </c>
      <c r="P53" s="63"/>
      <c r="Q53" s="63"/>
      <c r="R53" s="62" t="s">
        <v>5</v>
      </c>
      <c r="S53" s="63"/>
      <c r="T53" s="63"/>
      <c r="U53" s="63"/>
      <c r="V53" s="62" t="s">
        <v>6</v>
      </c>
      <c r="W53" s="60"/>
    </row>
  </sheetData>
  <mergeCells count="46">
    <mergeCell ref="U45:AB45"/>
    <mergeCell ref="K3:AC3"/>
    <mergeCell ref="K4:AC4"/>
    <mergeCell ref="K5:AC5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S45:S46"/>
    <mergeCell ref="T45:T46"/>
    <mergeCell ref="O45:O46"/>
    <mergeCell ref="H46:N46"/>
    <mergeCell ref="N8:W8"/>
    <mergeCell ref="P45:P46"/>
    <mergeCell ref="Q45:Q46"/>
    <mergeCell ref="R45:R46"/>
    <mergeCell ref="L45:M45"/>
    <mergeCell ref="I45:J45"/>
    <mergeCell ref="I10:I11"/>
    <mergeCell ref="J10:J11"/>
    <mergeCell ref="K10:K11"/>
    <mergeCell ref="L10:L11"/>
    <mergeCell ref="M10:M11"/>
    <mergeCell ref="A45:H45"/>
    <mergeCell ref="A8:A11"/>
    <mergeCell ref="Z8:Z11"/>
    <mergeCell ref="AA8:AA11"/>
    <mergeCell ref="AB8:AB11"/>
    <mergeCell ref="Y8:Y11"/>
    <mergeCell ref="X8:X11"/>
    <mergeCell ref="G10:G11"/>
    <mergeCell ref="H10:H11"/>
    <mergeCell ref="T10:T11"/>
    <mergeCell ref="V10:V11"/>
    <mergeCell ref="B10:B11"/>
    <mergeCell ref="C10:C11"/>
    <mergeCell ref="D10:D11"/>
    <mergeCell ref="E10:E11"/>
    <mergeCell ref="F10:F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Тер.С</vt:lpstr>
      <vt:lpstr>Тер.С!Print_Area</vt:lpstr>
      <vt:lpstr>Тер.С!Область_печати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Нечипоренко Анатолий Александрович</cp:lastModifiedBy>
  <cp:lastPrinted>2017-01-03T11:32:58Z</cp:lastPrinted>
  <dcterms:created xsi:type="dcterms:W3CDTF">2016-10-07T07:24:19Z</dcterms:created>
  <dcterms:modified xsi:type="dcterms:W3CDTF">2017-01-05T06:49:45Z</dcterms:modified>
</cp:coreProperties>
</file>