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Оренбург_11_9" sheetId="1" r:id="rId1"/>
    <sheet name="Лист2" sheetId="2" r:id="rId2"/>
    <sheet name="Лист3" sheetId="3" r:id="rId3"/>
  </sheets>
  <definedNames>
    <definedName name="_xlnm.Print_Area" localSheetId="0">Оренбург_11_9!$A$1:$AC$53</definedName>
  </definedNames>
  <calcPr calcId="145621"/>
</workbook>
</file>

<file path=xl/calcChain.xml><?xml version="1.0" encoding="utf-8"?>
<calcChain xmlns="http://schemas.openxmlformats.org/spreadsheetml/2006/main">
  <c r="AC42" i="1" l="1"/>
  <c r="W12" i="1" l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11" i="1"/>
  <c r="T34" i="1"/>
  <c r="T35" i="1"/>
  <c r="T36" i="1"/>
  <c r="T37" i="1"/>
  <c r="T38" i="1"/>
  <c r="T39" i="1"/>
  <c r="T40" i="1"/>
  <c r="T4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1" i="1"/>
  <c r="Q41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12" i="1"/>
  <c r="Q13" i="1"/>
  <c r="Q14" i="1"/>
  <c r="Q15" i="1"/>
  <c r="Q16" i="1"/>
  <c r="Q17" i="1"/>
  <c r="Q18" i="1"/>
  <c r="Q19" i="1"/>
  <c r="Q20" i="1"/>
  <c r="Q21" i="1"/>
  <c r="Q22" i="1"/>
  <c r="Q23" i="1"/>
  <c r="Q11" i="1"/>
  <c r="T42" i="1" l="1"/>
  <c r="AD33" i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S42" i="1"/>
  <c r="R42" i="1"/>
  <c r="Q42" i="1"/>
  <c r="P42" i="1"/>
  <c r="O42" i="1"/>
</calcChain>
</file>

<file path=xl/sharedStrings.xml><?xml version="1.0" encoding="utf-8"?>
<sst xmlns="http://schemas.openxmlformats.org/spreadsheetml/2006/main" count="71" uniqueCount="64">
  <si>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</si>
  <si>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</si>
  <si>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</si>
  <si>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</si>
  <si>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</si>
  <si>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</si>
  <si>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</si>
  <si>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</si>
  <si>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</si>
  <si>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</si>
  <si>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</si>
  <si>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</si>
  <si>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</si>
  <si>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</si>
  <si>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</si>
  <si>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</si>
  <si>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</si>
  <si>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</si>
  <si>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</si>
  <si>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</si>
  <si>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</si>
  <si>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</si>
  <si>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</si>
  <si>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</si>
  <si>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</si>
  <si>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</si>
  <si>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</si>
  <si>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</si>
  <si>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</si>
  <si>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</si>
  <si>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</si>
  <si>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</si>
  <si>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</si>
  <si>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</si>
  <si>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</si>
  <si>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</si>
  <si>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</si>
  <si>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</si>
  <si>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</si>
  <si>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</si>
  <si>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</si>
  <si>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</si>
  <si>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</si>
  <si>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 Рь 417/2014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>31.12.2018р.</t>
    </r>
  </si>
  <si>
    <t xml:space="preserve">переданого  ГВС Сохрановського ЛВУМГ та прийнятого Новопсковським промисловим 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</si>
  <si>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</si>
  <si>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</si>
  <si>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</si>
  <si>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</si>
  <si>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>Начальник служби ГВ та М</t>
  </si>
  <si>
    <t>В.С.Ісаєв</t>
  </si>
  <si>
    <t xml:space="preserve">  </t>
  </si>
  <si>
    <t xml:space="preserve"> </t>
  </si>
  <si>
    <t>Керівник служби, відповідальної за облік газу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</si>
  <si>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</si>
  <si>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</si>
  <si>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</si>
  <si>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r>
      <t>Осяг 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</si>
  <si>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Всього*:</t>
  </si>
  <si>
    <r>
      <t>дата</t>
    </r>
    <r>
      <rPr>
        <u/>
        <sz val="8"/>
        <rFont val="Times New Roman"/>
        <family val="1"/>
        <charset val="204"/>
      </rPr>
      <t xml:space="preserve">     </t>
    </r>
  </si>
  <si>
    <t>*Обсяг природного газу за місяць з урахуванням ВТВ</t>
  </si>
  <si>
    <r>
      <t xml:space="preserve"> майданчиком Сєвєродонецького    ЛВУМГ   маршрут № </t>
    </r>
    <r>
      <rPr>
        <u/>
        <sz val="11"/>
        <color theme="1"/>
        <rFont val="Times New Roman"/>
        <family val="1"/>
        <charset val="204"/>
      </rPr>
      <t xml:space="preserve">638 </t>
    </r>
    <r>
      <rPr>
        <sz val="11"/>
        <color theme="1"/>
        <rFont val="Times New Roman"/>
        <family val="1"/>
        <charset val="204"/>
      </rPr>
      <t xml:space="preserve"> </t>
    </r>
  </si>
  <si>
    <t xml:space="preserve">  з газопроводу Оренбург - Новопсков за період з 01.12.2016 р. по 31.12.2016 р.</t>
  </si>
  <si>
    <t>03.01.2017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</si>
</sst>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u/>
      <sz val="11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1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165" fontId="12" fillId="0" borderId="45" xfId="0" applyNumberFormat="1" applyFont="1" applyBorder="1" applyAlignment="1" applyProtection="1">
      <alignment horizontal="center" vertical="center" wrapText="1"/>
      <protection locked="0"/>
    </xf>
    <xf numFmtId="165" fontId="13" fillId="0" borderId="47" xfId="0" applyNumberFormat="1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15" fillId="0" borderId="4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18" fillId="0" borderId="48" xfId="0" applyFont="1" applyBorder="1" applyProtection="1">
      <protection locked="0"/>
    </xf>
    <xf numFmtId="0" fontId="15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48" xfId="0" applyBorder="1" applyProtection="1">
      <protection locked="0"/>
    </xf>
    <xf numFmtId="0" fontId="19" fillId="0" borderId="48" xfId="0" applyFont="1" applyBorder="1" applyProtection="1">
      <protection locked="0"/>
    </xf>
    <xf numFmtId="0" fontId="0" fillId="0" borderId="0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Protection="1"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2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2" fontId="18" fillId="0" borderId="1" xfId="0" applyNumberFormat="1" applyFont="1" applyBorder="1" applyAlignment="1" applyProtection="1">
      <alignment horizontal="center" vertical="center" wrapText="1"/>
      <protection locked="0"/>
    </xf>
    <xf numFmtId="2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vertical="center" textRotation="90" wrapText="1"/>
      <protection locked="0"/>
    </xf>
    <xf numFmtId="0" fontId="5" fillId="0" borderId="9" xfId="0" applyFont="1" applyBorder="1" applyAlignment="1" applyProtection="1">
      <alignment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15" fillId="0" borderId="48" xfId="0" applyFont="1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view="pageBreakPreview" zoomScale="75" zoomScaleNormal="100" zoomScaleSheetLayoutView="75" workbookViewId="0">
      <selection activeCell="W43" sqref="W43"/>
    </sheetView>
  </sheetViews>
  <sheetFormatPr defaultRowHeight="15" x14ac:dyDescent="0.25"/>
  <cols>
    <col min="1" max="1" width="4.85546875" style="1" customWidth="1"/>
    <col min="2" max="2" width="8.5703125" style="1" customWidth="1"/>
    <col min="3" max="13" width="7.28515625" style="1" customWidth="1"/>
    <col min="14" max="14" width="7.85546875" style="1" customWidth="1"/>
    <col min="15" max="16" width="7.28515625" style="1" customWidth="1"/>
    <col min="17" max="17" width="6.140625" style="1" customWidth="1"/>
    <col min="18" max="19" width="7.28515625" style="1" customWidth="1"/>
    <col min="20" max="20" width="6.140625" style="1" customWidth="1"/>
    <col min="21" max="22" width="7.28515625" style="1" customWidth="1"/>
    <col min="23" max="23" width="6.140625" style="1" customWidth="1"/>
    <col min="24" max="24" width="7.28515625" style="1" customWidth="1"/>
    <col min="25" max="25" width="6.5703125" style="1" customWidth="1"/>
    <col min="26" max="27" width="7.140625" style="1" customWidth="1"/>
    <col min="28" max="28" width="7.425781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16</v>
      </c>
      <c r="B1" s="2"/>
      <c r="C1" s="2"/>
      <c r="D1" s="2"/>
      <c r="M1" s="15" t="s">
        <v>4</v>
      </c>
    </row>
    <row r="2" spans="1:34" x14ac:dyDescent="0.25">
      <c r="A2" s="12" t="s">
        <v>41</v>
      </c>
      <c r="B2" s="2"/>
      <c r="C2" s="14"/>
      <c r="D2" s="2"/>
      <c r="F2" s="2"/>
      <c r="G2" s="2"/>
      <c r="H2" s="2"/>
      <c r="I2" s="2"/>
      <c r="J2" s="2"/>
      <c r="K2" s="132" t="s">
        <v>44</v>
      </c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</row>
    <row r="3" spans="1:34" ht="13.5" customHeight="1" x14ac:dyDescent="0.25">
      <c r="A3" s="13" t="s">
        <v>42</v>
      </c>
      <c r="C3" s="3"/>
      <c r="F3" s="2"/>
      <c r="G3" s="2"/>
      <c r="H3" s="2"/>
      <c r="I3" s="2"/>
      <c r="J3" s="2"/>
      <c r="K3" s="134" t="s">
        <v>61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6"/>
      <c r="AC3" s="16"/>
    </row>
    <row r="4" spans="1:34" x14ac:dyDescent="0.25">
      <c r="A4" s="12" t="s">
        <v>17</v>
      </c>
      <c r="G4" s="2"/>
      <c r="H4" s="2"/>
      <c r="I4" s="2"/>
      <c r="K4" s="134" t="s">
        <v>62</v>
      </c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6"/>
      <c r="AC4" s="16"/>
    </row>
    <row r="5" spans="1:34" x14ac:dyDescent="0.25">
      <c r="A5" s="12" t="s">
        <v>43</v>
      </c>
      <c r="F5" s="2"/>
      <c r="G5" s="2"/>
      <c r="H5" s="2"/>
      <c r="K5" s="3"/>
      <c r="M5" s="16"/>
      <c r="O5" s="16"/>
      <c r="P5" s="16"/>
      <c r="Q5" s="16"/>
      <c r="R5" s="16"/>
      <c r="S5" s="16"/>
      <c r="V5" s="16"/>
      <c r="W5" s="3"/>
      <c r="X5" s="16"/>
      <c r="Y5" s="16"/>
      <c r="Z5" s="16"/>
    </row>
    <row r="6" spans="1:34" ht="5.25" customHeight="1" thickBot="1" x14ac:dyDescent="0.3"/>
    <row r="7" spans="1:34" ht="26.25" customHeight="1" thickBot="1" x14ac:dyDescent="0.3">
      <c r="A7" s="79" t="s">
        <v>0</v>
      </c>
      <c r="B7" s="105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05" t="s">
        <v>26</v>
      </c>
      <c r="O7" s="136"/>
      <c r="P7" s="136"/>
      <c r="Q7" s="136"/>
      <c r="R7" s="136"/>
      <c r="S7" s="136"/>
      <c r="T7" s="136"/>
      <c r="U7" s="136"/>
      <c r="V7" s="136"/>
      <c r="W7" s="137"/>
      <c r="X7" s="126" t="s">
        <v>21</v>
      </c>
      <c r="Y7" s="124" t="s">
        <v>2</v>
      </c>
      <c r="Z7" s="81" t="s">
        <v>13</v>
      </c>
      <c r="AA7" s="81" t="s">
        <v>14</v>
      </c>
      <c r="AB7" s="115" t="s">
        <v>15</v>
      </c>
      <c r="AC7" s="79" t="s">
        <v>57</v>
      </c>
    </row>
    <row r="8" spans="1:34" ht="16.5" customHeight="1" thickBot="1" x14ac:dyDescent="0.3">
      <c r="A8" s="80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19" t="s">
        <v>22</v>
      </c>
      <c r="O8" s="22" t="s">
        <v>24</v>
      </c>
      <c r="P8" s="22"/>
      <c r="Q8" s="22"/>
      <c r="R8" s="22"/>
      <c r="S8" s="22"/>
      <c r="T8" s="22"/>
      <c r="U8" s="22"/>
      <c r="V8" s="22" t="s">
        <v>25</v>
      </c>
      <c r="W8" s="27"/>
      <c r="X8" s="127"/>
      <c r="Y8" s="125"/>
      <c r="Z8" s="82"/>
      <c r="AA8" s="82"/>
      <c r="AB8" s="116"/>
      <c r="AC8" s="102"/>
    </row>
    <row r="9" spans="1:34" ht="15" customHeight="1" x14ac:dyDescent="0.25">
      <c r="A9" s="80"/>
      <c r="B9" s="117" t="s">
        <v>29</v>
      </c>
      <c r="C9" s="77" t="s">
        <v>30</v>
      </c>
      <c r="D9" s="77" t="s">
        <v>31</v>
      </c>
      <c r="E9" s="77" t="s">
        <v>36</v>
      </c>
      <c r="F9" s="77" t="s">
        <v>37</v>
      </c>
      <c r="G9" s="77" t="s">
        <v>34</v>
      </c>
      <c r="H9" s="77" t="s">
        <v>38</v>
      </c>
      <c r="I9" s="77" t="s">
        <v>35</v>
      </c>
      <c r="J9" s="77" t="s">
        <v>33</v>
      </c>
      <c r="K9" s="77" t="s">
        <v>32</v>
      </c>
      <c r="L9" s="77" t="s">
        <v>39</v>
      </c>
      <c r="M9" s="103" t="s">
        <v>40</v>
      </c>
      <c r="N9" s="120"/>
      <c r="O9" s="111" t="s">
        <v>27</v>
      </c>
      <c r="P9" s="113" t="s">
        <v>7</v>
      </c>
      <c r="Q9" s="115" t="s">
        <v>8</v>
      </c>
      <c r="R9" s="117" t="s">
        <v>28</v>
      </c>
      <c r="S9" s="77" t="s">
        <v>9</v>
      </c>
      <c r="T9" s="103" t="s">
        <v>10</v>
      </c>
      <c r="U9" s="122" t="s">
        <v>23</v>
      </c>
      <c r="V9" s="77" t="s">
        <v>11</v>
      </c>
      <c r="W9" s="103" t="s">
        <v>12</v>
      </c>
      <c r="X9" s="127"/>
      <c r="Y9" s="125"/>
      <c r="Z9" s="82"/>
      <c r="AA9" s="82"/>
      <c r="AB9" s="116"/>
      <c r="AC9" s="102"/>
    </row>
    <row r="10" spans="1:34" ht="92.25" customHeight="1" x14ac:dyDescent="0.25">
      <c r="A10" s="80"/>
      <c r="B10" s="11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104"/>
      <c r="N10" s="121"/>
      <c r="O10" s="112"/>
      <c r="P10" s="114"/>
      <c r="Q10" s="116"/>
      <c r="R10" s="118"/>
      <c r="S10" s="78"/>
      <c r="T10" s="104"/>
      <c r="U10" s="123"/>
      <c r="V10" s="78"/>
      <c r="W10" s="104"/>
      <c r="X10" s="127"/>
      <c r="Y10" s="125"/>
      <c r="Z10" s="82"/>
      <c r="AA10" s="82"/>
      <c r="AB10" s="116"/>
      <c r="AC10" s="102"/>
    </row>
    <row r="11" spans="1:34" x14ac:dyDescent="0.25">
      <c r="A11" s="29">
        <v>1</v>
      </c>
      <c r="B11" s="10">
        <v>91.408699999999996</v>
      </c>
      <c r="C11" s="10">
        <v>4.1006999999999998</v>
      </c>
      <c r="D11" s="10">
        <v>1.0891</v>
      </c>
      <c r="E11" s="10">
        <v>0.12640000000000001</v>
      </c>
      <c r="F11" s="10">
        <v>0.187</v>
      </c>
      <c r="G11" s="10">
        <v>2.9999999999999997E-4</v>
      </c>
      <c r="H11" s="10">
        <v>1.47E-2</v>
      </c>
      <c r="I11" s="10">
        <v>1.0200000000000001E-2</v>
      </c>
      <c r="J11" s="10">
        <v>7.6E-3</v>
      </c>
      <c r="K11" s="10">
        <v>1.24E-2</v>
      </c>
      <c r="L11" s="10">
        <v>2.8371</v>
      </c>
      <c r="M11" s="10">
        <v>0.20580000000000001</v>
      </c>
      <c r="N11" s="28">
        <v>0.72799999999999998</v>
      </c>
      <c r="O11" s="41">
        <v>8197</v>
      </c>
      <c r="P11" s="20">
        <v>34.32</v>
      </c>
      <c r="Q11" s="38">
        <f>P11/3.6</f>
        <v>9.5333333333333332</v>
      </c>
      <c r="R11" s="19">
        <v>9079</v>
      </c>
      <c r="S11" s="11">
        <v>38.01</v>
      </c>
      <c r="T11" s="24">
        <f t="shared" ref="T11:T33" si="0">S11/3.6</f>
        <v>10.558333333333332</v>
      </c>
      <c r="U11" s="40">
        <v>11680</v>
      </c>
      <c r="V11" s="20">
        <v>48.9</v>
      </c>
      <c r="W11" s="24">
        <f>V11/3.6</f>
        <v>13.583333333333332</v>
      </c>
      <c r="X11" s="39">
        <v>-23.1</v>
      </c>
      <c r="Y11" s="20"/>
      <c r="Z11" s="20"/>
      <c r="AA11" s="20"/>
      <c r="AB11" s="25"/>
      <c r="AC11" s="42">
        <v>11676.111000000001</v>
      </c>
      <c r="AD11" s="17">
        <f>SUM(B11:M11)+$K$42+$N$42</f>
        <v>100</v>
      </c>
      <c r="AE11" s="18" t="str">
        <f>IF(AD11=100,"ОК"," ")</f>
        <v>ОК</v>
      </c>
      <c r="AF11" s="8"/>
      <c r="AG11" s="8"/>
      <c r="AH11" s="8"/>
    </row>
    <row r="12" spans="1:34" x14ac:dyDescent="0.25">
      <c r="A12" s="29">
        <v>2</v>
      </c>
      <c r="B12" s="10">
        <v>91.744900000000001</v>
      </c>
      <c r="C12" s="10">
        <v>4.0347</v>
      </c>
      <c r="D12" s="10">
        <v>0.9173</v>
      </c>
      <c r="E12" s="10">
        <v>7.6799999999999993E-2</v>
      </c>
      <c r="F12" s="10">
        <v>0.11119999999999999</v>
      </c>
      <c r="G12" s="10">
        <v>1.1999999999999999E-3</v>
      </c>
      <c r="H12" s="10">
        <v>1.47E-2</v>
      </c>
      <c r="I12" s="10">
        <v>1.0800000000000001E-2</v>
      </c>
      <c r="J12" s="10">
        <v>4.4999999999999997E-3</v>
      </c>
      <c r="K12" s="10">
        <v>1.3899999999999999E-2</v>
      </c>
      <c r="L12" s="10">
        <v>2.8144999999999998</v>
      </c>
      <c r="M12" s="10">
        <v>0.2555</v>
      </c>
      <c r="N12" s="28">
        <v>0.7238</v>
      </c>
      <c r="O12" s="63">
        <v>8147</v>
      </c>
      <c r="P12" s="74">
        <v>34.11</v>
      </c>
      <c r="Q12" s="64">
        <f t="shared" ref="Q12:Q41" si="1">P12/3.6</f>
        <v>9.4749999999999996</v>
      </c>
      <c r="R12" s="65">
        <v>9024</v>
      </c>
      <c r="S12" s="63">
        <v>37.78</v>
      </c>
      <c r="T12" s="66">
        <f t="shared" si="0"/>
        <v>10.494444444444445</v>
      </c>
      <c r="U12" s="67">
        <v>11641</v>
      </c>
      <c r="V12" s="63">
        <v>48.74</v>
      </c>
      <c r="W12" s="66">
        <f t="shared" ref="W12:W41" si="2">V12/3.6</f>
        <v>13.53888888888889</v>
      </c>
      <c r="X12" s="23">
        <v>-20.399999999999999</v>
      </c>
      <c r="Y12" s="20"/>
      <c r="Z12" s="20"/>
      <c r="AA12" s="20"/>
      <c r="AB12" s="25"/>
      <c r="AC12" s="42">
        <v>12909.31</v>
      </c>
      <c r="AD12" s="17">
        <f t="shared" ref="AD12:AD41" si="3">SUM(B12:M12)+$K$42+$N$42</f>
        <v>100</v>
      </c>
      <c r="AE12" s="18" t="str">
        <f>IF(AD12=100,"ОК"," ")</f>
        <v>ОК</v>
      </c>
      <c r="AF12" s="8"/>
      <c r="AG12" s="8"/>
      <c r="AH12" s="8"/>
    </row>
    <row r="13" spans="1:34" x14ac:dyDescent="0.25">
      <c r="A13" s="29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9"/>
      <c r="O13" s="71">
        <v>8147</v>
      </c>
      <c r="P13" s="75">
        <v>34.11</v>
      </c>
      <c r="Q13" s="64">
        <f t="shared" si="1"/>
        <v>9.4749999999999996</v>
      </c>
      <c r="R13" s="72">
        <v>9024</v>
      </c>
      <c r="S13" s="71">
        <v>37.78</v>
      </c>
      <c r="T13" s="66">
        <f t="shared" si="0"/>
        <v>10.494444444444445</v>
      </c>
      <c r="U13" s="73">
        <v>11641</v>
      </c>
      <c r="V13" s="71">
        <v>48.74</v>
      </c>
      <c r="W13" s="66">
        <f t="shared" si="2"/>
        <v>13.53888888888889</v>
      </c>
      <c r="X13" s="23"/>
      <c r="Y13" s="20"/>
      <c r="Z13" s="20"/>
      <c r="AA13" s="20"/>
      <c r="AB13" s="25"/>
      <c r="AC13" s="42">
        <v>12074.279</v>
      </c>
      <c r="AD13" s="17">
        <f t="shared" si="3"/>
        <v>0</v>
      </c>
      <c r="AE13" s="18" t="str">
        <f>IF(AD13=100,"ОК"," ")</f>
        <v xml:space="preserve"> </v>
      </c>
      <c r="AF13" s="8"/>
      <c r="AG13" s="8"/>
      <c r="AH13" s="8"/>
    </row>
    <row r="14" spans="1:34" x14ac:dyDescent="0.25">
      <c r="A14" s="29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9"/>
      <c r="O14" s="71">
        <v>8147</v>
      </c>
      <c r="P14" s="75">
        <v>34.11</v>
      </c>
      <c r="Q14" s="64">
        <f t="shared" si="1"/>
        <v>9.4749999999999996</v>
      </c>
      <c r="R14" s="72">
        <v>9024</v>
      </c>
      <c r="S14" s="71">
        <v>37.78</v>
      </c>
      <c r="T14" s="66">
        <f t="shared" si="0"/>
        <v>10.494444444444445</v>
      </c>
      <c r="U14" s="73">
        <v>11641</v>
      </c>
      <c r="V14" s="71">
        <v>48.74</v>
      </c>
      <c r="W14" s="66">
        <f t="shared" si="2"/>
        <v>13.53888888888889</v>
      </c>
      <c r="X14" s="23"/>
      <c r="Y14" s="20"/>
      <c r="Z14" s="20"/>
      <c r="AA14" s="20"/>
      <c r="AB14" s="25"/>
      <c r="AC14" s="42">
        <v>11814.06</v>
      </c>
      <c r="AD14" s="17">
        <f t="shared" si="3"/>
        <v>0</v>
      </c>
      <c r="AE14" s="18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9">
        <v>5</v>
      </c>
      <c r="B15" s="10">
        <v>91.480699999999999</v>
      </c>
      <c r="C15" s="10">
        <v>3.9855</v>
      </c>
      <c r="D15" s="10">
        <v>0.8256</v>
      </c>
      <c r="E15" s="10">
        <v>5.2699999999999997E-2</v>
      </c>
      <c r="F15" s="10">
        <v>7.1800000000000003E-2</v>
      </c>
      <c r="G15" s="10">
        <v>2.0000000000000001E-4</v>
      </c>
      <c r="H15" s="10">
        <v>1.4200000000000001E-2</v>
      </c>
      <c r="I15" s="10">
        <v>1.0500000000000001E-2</v>
      </c>
      <c r="J15" s="10">
        <v>8.0000000000000002E-3</v>
      </c>
      <c r="K15" s="10">
        <v>1.1599999999999999E-2</v>
      </c>
      <c r="L15" s="10">
        <v>3.2347000000000001</v>
      </c>
      <c r="M15" s="10">
        <v>0.30449999999999999</v>
      </c>
      <c r="N15" s="28">
        <v>0.72399999999999998</v>
      </c>
      <c r="O15" s="65">
        <v>8083</v>
      </c>
      <c r="P15" s="63">
        <v>33.840000000000003</v>
      </c>
      <c r="Q15" s="64">
        <f t="shared" si="1"/>
        <v>9.4</v>
      </c>
      <c r="R15" s="65">
        <v>8954</v>
      </c>
      <c r="S15" s="63">
        <v>37.49</v>
      </c>
      <c r="T15" s="66">
        <f t="shared" si="0"/>
        <v>10.41388888888889</v>
      </c>
      <c r="U15" s="67">
        <v>11551</v>
      </c>
      <c r="V15" s="63">
        <v>48.36</v>
      </c>
      <c r="W15" s="66">
        <f t="shared" si="2"/>
        <v>13.433333333333334</v>
      </c>
      <c r="X15" s="23">
        <v>-18.2</v>
      </c>
      <c r="Y15" s="20"/>
      <c r="Z15" s="20"/>
      <c r="AA15" s="20"/>
      <c r="AB15" s="25"/>
      <c r="AC15" s="42">
        <v>9785.7669999999998</v>
      </c>
      <c r="AD15" s="17">
        <f t="shared" si="3"/>
        <v>100</v>
      </c>
      <c r="AE15" s="18" t="str">
        <f t="shared" si="4"/>
        <v>ОК</v>
      </c>
      <c r="AF15" s="8"/>
      <c r="AG15" s="8"/>
      <c r="AH15" s="8"/>
    </row>
    <row r="16" spans="1:34" x14ac:dyDescent="0.25">
      <c r="A16" s="29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9"/>
      <c r="O16" s="72">
        <v>8083</v>
      </c>
      <c r="P16" s="71">
        <v>33.840000000000003</v>
      </c>
      <c r="Q16" s="64">
        <f t="shared" si="1"/>
        <v>9.4</v>
      </c>
      <c r="R16" s="72">
        <v>8954</v>
      </c>
      <c r="S16" s="71">
        <v>37.49</v>
      </c>
      <c r="T16" s="66">
        <f t="shared" si="0"/>
        <v>10.41388888888889</v>
      </c>
      <c r="U16" s="73">
        <v>11551</v>
      </c>
      <c r="V16" s="71">
        <v>48.36</v>
      </c>
      <c r="W16" s="66">
        <f t="shared" si="2"/>
        <v>13.433333333333334</v>
      </c>
      <c r="X16" s="23"/>
      <c r="Y16" s="20"/>
      <c r="Z16" s="20"/>
      <c r="AA16" s="20"/>
      <c r="AB16" s="25"/>
      <c r="AC16" s="42">
        <v>9474.4410000000007</v>
      </c>
      <c r="AD16" s="17">
        <f t="shared" si="3"/>
        <v>0</v>
      </c>
      <c r="AE16" s="18" t="str">
        <f t="shared" si="4"/>
        <v xml:space="preserve"> </v>
      </c>
      <c r="AF16" s="8"/>
      <c r="AG16" s="8"/>
      <c r="AH16" s="8"/>
    </row>
    <row r="17" spans="1:34" x14ac:dyDescent="0.25">
      <c r="A17" s="29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9"/>
      <c r="O17" s="72">
        <v>8083</v>
      </c>
      <c r="P17" s="71">
        <v>33.840000000000003</v>
      </c>
      <c r="Q17" s="64">
        <f t="shared" si="1"/>
        <v>9.4</v>
      </c>
      <c r="R17" s="72">
        <v>8954</v>
      </c>
      <c r="S17" s="71">
        <v>37.49</v>
      </c>
      <c r="T17" s="66">
        <f t="shared" si="0"/>
        <v>10.41388888888889</v>
      </c>
      <c r="U17" s="73">
        <v>11551</v>
      </c>
      <c r="V17" s="71">
        <v>48.36</v>
      </c>
      <c r="W17" s="66">
        <f t="shared" si="2"/>
        <v>13.433333333333334</v>
      </c>
      <c r="X17" s="39"/>
      <c r="Y17" s="20"/>
      <c r="Z17" s="20"/>
      <c r="AA17" s="20"/>
      <c r="AB17" s="25"/>
      <c r="AC17" s="42">
        <v>9478.1970000000001</v>
      </c>
      <c r="AD17" s="17">
        <f t="shared" si="3"/>
        <v>0</v>
      </c>
      <c r="AE17" s="18" t="str">
        <f t="shared" si="4"/>
        <v xml:space="preserve"> </v>
      </c>
      <c r="AF17" s="8"/>
      <c r="AG17" s="8"/>
      <c r="AH17" s="8"/>
    </row>
    <row r="18" spans="1:34" x14ac:dyDescent="0.25">
      <c r="A18" s="29">
        <v>8</v>
      </c>
      <c r="B18" s="10">
        <v>91.964799999999997</v>
      </c>
      <c r="C18" s="10">
        <v>3.7391000000000001</v>
      </c>
      <c r="D18" s="10">
        <v>0.75780000000000003</v>
      </c>
      <c r="E18" s="10">
        <v>5.5500000000000001E-2</v>
      </c>
      <c r="F18" s="10">
        <v>6.4299999999999996E-2</v>
      </c>
      <c r="G18" s="10">
        <v>5.9999999999999995E-4</v>
      </c>
      <c r="H18" s="10">
        <v>1.4500000000000001E-2</v>
      </c>
      <c r="I18" s="10">
        <v>1.09E-2</v>
      </c>
      <c r="J18" s="10">
        <v>1.01E-2</v>
      </c>
      <c r="K18" s="10">
        <v>1.2E-2</v>
      </c>
      <c r="L18" s="10">
        <v>3.0840999999999998</v>
      </c>
      <c r="M18" s="10">
        <v>0.2863</v>
      </c>
      <c r="N18" s="29">
        <v>0.7208</v>
      </c>
      <c r="O18" s="65">
        <v>8073</v>
      </c>
      <c r="P18" s="63">
        <v>33.799999999999997</v>
      </c>
      <c r="Q18" s="64">
        <f t="shared" si="1"/>
        <v>9.3888888888888875</v>
      </c>
      <c r="R18" s="65">
        <v>8945</v>
      </c>
      <c r="S18" s="63">
        <v>37.450000000000003</v>
      </c>
      <c r="T18" s="66">
        <f t="shared" si="0"/>
        <v>10.402777777777779</v>
      </c>
      <c r="U18" s="67">
        <v>11563</v>
      </c>
      <c r="V18" s="63">
        <v>48.41</v>
      </c>
      <c r="W18" s="66">
        <f t="shared" si="2"/>
        <v>13.447222222222221</v>
      </c>
      <c r="X18" s="23"/>
      <c r="Y18" s="20"/>
      <c r="Z18" s="20"/>
      <c r="AA18" s="20"/>
      <c r="AB18" s="25"/>
      <c r="AC18" s="42">
        <v>11657.221</v>
      </c>
      <c r="AD18" s="17">
        <f t="shared" si="3"/>
        <v>100</v>
      </c>
      <c r="AE18" s="18" t="str">
        <f t="shared" si="4"/>
        <v>ОК</v>
      </c>
      <c r="AF18" s="8"/>
      <c r="AG18" s="8"/>
      <c r="AH18" s="8"/>
    </row>
    <row r="19" spans="1:34" x14ac:dyDescent="0.25">
      <c r="A19" s="29">
        <v>9</v>
      </c>
      <c r="B19" s="10">
        <v>92.189899999999994</v>
      </c>
      <c r="C19" s="10">
        <v>3.6349</v>
      </c>
      <c r="D19" s="10">
        <v>0.74860000000000004</v>
      </c>
      <c r="E19" s="10">
        <v>5.45E-2</v>
      </c>
      <c r="F19" s="10">
        <v>6.6900000000000001E-2</v>
      </c>
      <c r="G19" s="10">
        <v>6.9999999999999999E-4</v>
      </c>
      <c r="H19" s="10">
        <v>1.78E-2</v>
      </c>
      <c r="I19" s="10">
        <v>1.35E-2</v>
      </c>
      <c r="J19" s="10">
        <v>5.7999999999999996E-3</v>
      </c>
      <c r="K19" s="10">
        <v>1.0999999999999999E-2</v>
      </c>
      <c r="L19" s="10">
        <v>3.1089000000000002</v>
      </c>
      <c r="M19" s="10">
        <v>0.14749999999999999</v>
      </c>
      <c r="N19" s="29">
        <v>0.71860000000000002</v>
      </c>
      <c r="O19" s="65">
        <v>8075</v>
      </c>
      <c r="P19" s="63">
        <v>33.81</v>
      </c>
      <c r="Q19" s="64">
        <f t="shared" si="1"/>
        <v>9.3916666666666675</v>
      </c>
      <c r="R19" s="65">
        <v>8947</v>
      </c>
      <c r="S19" s="63">
        <v>37.46</v>
      </c>
      <c r="T19" s="66">
        <f t="shared" si="0"/>
        <v>10.405555555555555</v>
      </c>
      <c r="U19" s="67">
        <v>11584</v>
      </c>
      <c r="V19" s="68">
        <v>48.5</v>
      </c>
      <c r="W19" s="66">
        <f t="shared" si="2"/>
        <v>13.472222222222221</v>
      </c>
      <c r="X19" s="39">
        <v>-16</v>
      </c>
      <c r="Y19" s="20"/>
      <c r="Z19" s="20"/>
      <c r="AA19" s="20"/>
      <c r="AB19" s="25"/>
      <c r="AC19" s="42">
        <v>10885.092000000001</v>
      </c>
      <c r="AD19" s="17">
        <f t="shared" si="3"/>
        <v>99.999999999999972</v>
      </c>
      <c r="AE19" s="18" t="str">
        <f t="shared" si="4"/>
        <v>ОК</v>
      </c>
      <c r="AF19" s="8"/>
      <c r="AG19" s="8"/>
      <c r="AH19" s="8"/>
    </row>
    <row r="20" spans="1:34" x14ac:dyDescent="0.25">
      <c r="A20" s="29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9"/>
      <c r="O20" s="72">
        <v>8075</v>
      </c>
      <c r="P20" s="71">
        <v>33.81</v>
      </c>
      <c r="Q20" s="64">
        <f t="shared" si="1"/>
        <v>9.3916666666666675</v>
      </c>
      <c r="R20" s="72">
        <v>8947</v>
      </c>
      <c r="S20" s="71">
        <v>37.46</v>
      </c>
      <c r="T20" s="66">
        <f t="shared" si="0"/>
        <v>10.405555555555555</v>
      </c>
      <c r="U20" s="73">
        <v>11584</v>
      </c>
      <c r="V20" s="71">
        <v>48.5</v>
      </c>
      <c r="W20" s="66">
        <f t="shared" si="2"/>
        <v>13.472222222222221</v>
      </c>
      <c r="X20" s="23"/>
      <c r="Y20" s="20"/>
      <c r="Z20" s="20"/>
      <c r="AA20" s="20"/>
      <c r="AB20" s="25"/>
      <c r="AC20" s="42">
        <v>10696.118</v>
      </c>
      <c r="AD20" s="17">
        <f t="shared" si="3"/>
        <v>0</v>
      </c>
      <c r="AE20" s="18" t="str">
        <f t="shared" si="4"/>
        <v xml:space="preserve"> </v>
      </c>
      <c r="AF20" s="8"/>
      <c r="AG20" s="8"/>
      <c r="AH20" s="8"/>
    </row>
    <row r="21" spans="1:34" x14ac:dyDescent="0.25">
      <c r="A21" s="29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8"/>
      <c r="O21" s="72">
        <v>8075</v>
      </c>
      <c r="P21" s="71">
        <v>33.81</v>
      </c>
      <c r="Q21" s="64">
        <f t="shared" si="1"/>
        <v>9.3916666666666675</v>
      </c>
      <c r="R21" s="72">
        <v>8947</v>
      </c>
      <c r="S21" s="71">
        <v>37.46</v>
      </c>
      <c r="T21" s="66">
        <f>S21/3.6</f>
        <v>10.405555555555555</v>
      </c>
      <c r="U21" s="73">
        <v>11584</v>
      </c>
      <c r="V21" s="71">
        <v>48.5</v>
      </c>
      <c r="W21" s="66">
        <f t="shared" si="2"/>
        <v>13.472222222222221</v>
      </c>
      <c r="X21" s="23"/>
      <c r="Y21" s="20"/>
      <c r="Z21" s="20"/>
      <c r="AA21" s="20"/>
      <c r="AB21" s="25"/>
      <c r="AC21" s="42">
        <v>10106.744000000001</v>
      </c>
      <c r="AD21" s="17">
        <f t="shared" si="3"/>
        <v>0</v>
      </c>
      <c r="AE21" s="18" t="str">
        <f t="shared" si="4"/>
        <v xml:space="preserve"> </v>
      </c>
      <c r="AF21" s="8"/>
      <c r="AG21" s="8"/>
      <c r="AH21" s="8"/>
    </row>
    <row r="22" spans="1:34" x14ac:dyDescent="0.25">
      <c r="A22" s="29">
        <v>12</v>
      </c>
      <c r="B22" s="10">
        <v>93.332800000000006</v>
      </c>
      <c r="C22" s="10">
        <v>3.4561000000000002</v>
      </c>
      <c r="D22" s="10">
        <v>0.79310000000000003</v>
      </c>
      <c r="E22" s="10">
        <v>8.1199999999999994E-2</v>
      </c>
      <c r="F22" s="10">
        <v>0.1007</v>
      </c>
      <c r="G22" s="10">
        <v>5.9999999999999995E-4</v>
      </c>
      <c r="H22" s="10">
        <v>2.0899999999999998E-2</v>
      </c>
      <c r="I22" s="10">
        <v>1.5699999999999999E-2</v>
      </c>
      <c r="J22" s="10">
        <v>2.12E-2</v>
      </c>
      <c r="K22" s="10">
        <v>1.01E-2</v>
      </c>
      <c r="L22" s="10">
        <v>2.1181000000000001</v>
      </c>
      <c r="M22" s="10">
        <v>4.9500000000000002E-2</v>
      </c>
      <c r="N22" s="29">
        <v>0.7137</v>
      </c>
      <c r="O22" s="65">
        <v>8173</v>
      </c>
      <c r="P22" s="63">
        <v>34.22</v>
      </c>
      <c r="Q22" s="64">
        <f t="shared" si="1"/>
        <v>9.5055555555555546</v>
      </c>
      <c r="R22" s="65">
        <v>9057</v>
      </c>
      <c r="S22" s="63">
        <v>37.92</v>
      </c>
      <c r="T22" s="66">
        <f t="shared" si="0"/>
        <v>10.533333333333333</v>
      </c>
      <c r="U22" s="67">
        <v>11766</v>
      </c>
      <c r="V22" s="63">
        <v>49.26</v>
      </c>
      <c r="W22" s="66">
        <f t="shared" si="2"/>
        <v>13.683333333333332</v>
      </c>
      <c r="X22" s="23">
        <v>-15.5</v>
      </c>
      <c r="Y22" s="20"/>
      <c r="Z22" s="20"/>
      <c r="AA22" s="20"/>
      <c r="AB22" s="25"/>
      <c r="AC22" s="42">
        <v>9543.7659999999996</v>
      </c>
      <c r="AD22" s="17">
        <f t="shared" si="3"/>
        <v>99.999999999999986</v>
      </c>
      <c r="AE22" s="18" t="str">
        <f t="shared" si="4"/>
        <v>ОК</v>
      </c>
      <c r="AF22" s="8"/>
      <c r="AG22" s="8"/>
      <c r="AH22" s="8"/>
    </row>
    <row r="23" spans="1:34" x14ac:dyDescent="0.25">
      <c r="A23" s="29">
        <v>13</v>
      </c>
      <c r="B23" s="10">
        <v>93.796700000000001</v>
      </c>
      <c r="C23" s="10">
        <v>3.1991000000000001</v>
      </c>
      <c r="D23" s="10">
        <v>0.75470000000000004</v>
      </c>
      <c r="E23" s="10">
        <v>8.6099999999999996E-2</v>
      </c>
      <c r="F23" s="10">
        <v>9.9900000000000003E-2</v>
      </c>
      <c r="G23" s="10">
        <v>6.9999999999999999E-4</v>
      </c>
      <c r="H23" s="10">
        <v>2.0799999999999999E-2</v>
      </c>
      <c r="I23" s="10">
        <v>1.4999999999999999E-2</v>
      </c>
      <c r="J23" s="10">
        <v>1.15E-2</v>
      </c>
      <c r="K23" s="10">
        <v>1.24E-2</v>
      </c>
      <c r="L23" s="10">
        <v>1.9540999999999999</v>
      </c>
      <c r="M23" s="10">
        <v>4.9000000000000002E-2</v>
      </c>
      <c r="N23" s="29">
        <v>0.7107</v>
      </c>
      <c r="O23" s="65">
        <v>8164</v>
      </c>
      <c r="P23" s="63">
        <v>34.18</v>
      </c>
      <c r="Q23" s="64">
        <f t="shared" si="1"/>
        <v>9.4944444444444436</v>
      </c>
      <c r="R23" s="65">
        <v>9045</v>
      </c>
      <c r="S23" s="63">
        <v>37.869999999999997</v>
      </c>
      <c r="T23" s="66">
        <f>S23/3.6</f>
        <v>10.519444444444444</v>
      </c>
      <c r="U23" s="67">
        <v>11778</v>
      </c>
      <c r="V23" s="63">
        <v>49.31</v>
      </c>
      <c r="W23" s="66">
        <f t="shared" si="2"/>
        <v>13.697222222222223</v>
      </c>
      <c r="X23" s="39">
        <v>-16</v>
      </c>
      <c r="Y23" s="20"/>
      <c r="Z23" s="20"/>
      <c r="AA23" s="20"/>
      <c r="AB23" s="25"/>
      <c r="AC23" s="42">
        <v>10180.276</v>
      </c>
      <c r="AD23" s="17">
        <f t="shared" si="3"/>
        <v>100</v>
      </c>
      <c r="AE23" s="18" t="str">
        <f t="shared" si="4"/>
        <v>ОК</v>
      </c>
      <c r="AF23" s="8"/>
      <c r="AG23" s="8"/>
      <c r="AH23" s="8"/>
    </row>
    <row r="24" spans="1:34" x14ac:dyDescent="0.25">
      <c r="A24" s="29">
        <v>14</v>
      </c>
      <c r="B24" s="10">
        <v>93.534300000000002</v>
      </c>
      <c r="C24" s="10">
        <v>3.4253</v>
      </c>
      <c r="D24" s="10">
        <v>0.80030000000000001</v>
      </c>
      <c r="E24" s="10">
        <v>8.5900000000000004E-2</v>
      </c>
      <c r="F24" s="10">
        <v>0.1002</v>
      </c>
      <c r="G24" s="10">
        <v>8.9999999999999998E-4</v>
      </c>
      <c r="H24" s="10">
        <v>2.0299999999999999E-2</v>
      </c>
      <c r="I24" s="10">
        <v>1.4999999999999999E-2</v>
      </c>
      <c r="J24" s="10">
        <v>1.43E-2</v>
      </c>
      <c r="K24" s="10">
        <v>1.0699999999999999E-2</v>
      </c>
      <c r="L24" s="10">
        <v>1.9377</v>
      </c>
      <c r="M24" s="10">
        <v>5.5100000000000003E-2</v>
      </c>
      <c r="N24" s="29">
        <v>0.71260000000000001</v>
      </c>
      <c r="O24" s="65">
        <v>8185</v>
      </c>
      <c r="P24" s="63">
        <v>34.270000000000003</v>
      </c>
      <c r="Q24" s="64">
        <f t="shared" si="1"/>
        <v>9.5194444444444457</v>
      </c>
      <c r="R24" s="65">
        <v>9069</v>
      </c>
      <c r="S24" s="63">
        <v>37.97</v>
      </c>
      <c r="T24" s="66">
        <f t="shared" si="0"/>
        <v>10.547222222222222</v>
      </c>
      <c r="U24" s="67">
        <v>11792</v>
      </c>
      <c r="V24" s="63">
        <v>49.37</v>
      </c>
      <c r="W24" s="66">
        <f t="shared" si="2"/>
        <v>13.713888888888889</v>
      </c>
      <c r="X24" s="23">
        <v>-14.1</v>
      </c>
      <c r="Y24" s="20"/>
      <c r="Z24" s="20"/>
      <c r="AA24" s="20"/>
      <c r="AB24" s="25"/>
      <c r="AC24" s="42">
        <v>10720.528</v>
      </c>
      <c r="AD24" s="17">
        <f t="shared" si="3"/>
        <v>100</v>
      </c>
      <c r="AE24" s="18" t="str">
        <f t="shared" si="4"/>
        <v>ОК</v>
      </c>
      <c r="AF24" s="8"/>
      <c r="AG24" s="8"/>
      <c r="AH24" s="8"/>
    </row>
    <row r="25" spans="1:34" x14ac:dyDescent="0.25">
      <c r="A25" s="29">
        <v>15</v>
      </c>
      <c r="B25" s="10">
        <v>91.861999999999995</v>
      </c>
      <c r="C25" s="10">
        <v>4.7035999999999998</v>
      </c>
      <c r="D25" s="10">
        <v>1.0229999999999999</v>
      </c>
      <c r="E25" s="10">
        <v>9.3799999999999994E-2</v>
      </c>
      <c r="F25" s="10">
        <v>0.1082</v>
      </c>
      <c r="G25" s="10">
        <v>6.9999999999999999E-4</v>
      </c>
      <c r="H25" s="10">
        <v>1.84E-2</v>
      </c>
      <c r="I25" s="10">
        <v>1.3299999999999999E-2</v>
      </c>
      <c r="J25" s="10">
        <v>1.7999999999999999E-2</v>
      </c>
      <c r="K25" s="10">
        <v>1.0699999999999999E-2</v>
      </c>
      <c r="L25" s="10">
        <v>2.1091000000000002</v>
      </c>
      <c r="M25" s="10">
        <v>3.9199999999999999E-2</v>
      </c>
      <c r="N25" s="29">
        <v>0.72370000000000001</v>
      </c>
      <c r="O25" s="65">
        <v>8283</v>
      </c>
      <c r="P25" s="63">
        <v>34.68</v>
      </c>
      <c r="Q25" s="64">
        <f t="shared" si="1"/>
        <v>9.6333333333333329</v>
      </c>
      <c r="R25" s="65">
        <v>9174</v>
      </c>
      <c r="S25" s="63">
        <v>38.409999999999997</v>
      </c>
      <c r="T25" s="66">
        <f t="shared" si="0"/>
        <v>10.669444444444443</v>
      </c>
      <c r="U25" s="67">
        <v>11835</v>
      </c>
      <c r="V25" s="63">
        <v>49.55</v>
      </c>
      <c r="W25" s="66">
        <f t="shared" si="2"/>
        <v>13.763888888888888</v>
      </c>
      <c r="X25" s="39">
        <v>-12</v>
      </c>
      <c r="Y25" s="20"/>
      <c r="Z25" s="20"/>
      <c r="AA25" s="20"/>
      <c r="AB25" s="25"/>
      <c r="AC25" s="42">
        <v>10672.789000000001</v>
      </c>
      <c r="AD25" s="17">
        <f t="shared" si="3"/>
        <v>99.999999999999972</v>
      </c>
      <c r="AE25" s="18" t="str">
        <f t="shared" si="4"/>
        <v>ОК</v>
      </c>
      <c r="AF25" s="8"/>
      <c r="AG25" s="8"/>
      <c r="AH25" s="8"/>
    </row>
    <row r="26" spans="1:34" x14ac:dyDescent="0.25">
      <c r="A26" s="29">
        <v>16</v>
      </c>
      <c r="B26" s="10">
        <v>91.681299999999993</v>
      </c>
      <c r="C26" s="10">
        <v>4.8673999999999999</v>
      </c>
      <c r="D26" s="10">
        <v>1.0466</v>
      </c>
      <c r="E26" s="10">
        <v>9.2600000000000002E-2</v>
      </c>
      <c r="F26" s="10">
        <v>0.1056</v>
      </c>
      <c r="G26" s="10">
        <v>5.9999999999999995E-4</v>
      </c>
      <c r="H26" s="10">
        <v>1.8599999999999998E-2</v>
      </c>
      <c r="I26" s="10">
        <v>1.34E-2</v>
      </c>
      <c r="J26" s="10">
        <v>1.3100000000000001E-2</v>
      </c>
      <c r="K26" s="10">
        <v>1.18E-2</v>
      </c>
      <c r="L26" s="10">
        <v>2.1071</v>
      </c>
      <c r="M26" s="10">
        <v>4.19E-2</v>
      </c>
      <c r="N26" s="29">
        <v>0.72470000000000001</v>
      </c>
      <c r="O26" s="65">
        <v>8295</v>
      </c>
      <c r="P26" s="63">
        <v>34.729999999999997</v>
      </c>
      <c r="Q26" s="64">
        <f>P26/3.6</f>
        <v>9.6472222222222204</v>
      </c>
      <c r="R26" s="65">
        <v>9186</v>
      </c>
      <c r="S26" s="63">
        <v>38.46</v>
      </c>
      <c r="T26" s="66">
        <f t="shared" si="0"/>
        <v>10.683333333333334</v>
      </c>
      <c r="U26" s="67">
        <v>11603</v>
      </c>
      <c r="V26" s="68">
        <v>49.58</v>
      </c>
      <c r="W26" s="66">
        <f t="shared" si="2"/>
        <v>13.772222222222222</v>
      </c>
      <c r="X26" s="23"/>
      <c r="Y26" s="20"/>
      <c r="Z26" s="20"/>
      <c r="AA26" s="20"/>
      <c r="AB26" s="25"/>
      <c r="AC26" s="42">
        <v>10676.094999999999</v>
      </c>
      <c r="AD26" s="17">
        <f t="shared" si="3"/>
        <v>100</v>
      </c>
      <c r="AE26" s="18" t="str">
        <f t="shared" si="4"/>
        <v>ОК</v>
      </c>
      <c r="AF26" s="8"/>
      <c r="AG26" s="8"/>
      <c r="AH26" s="8"/>
    </row>
    <row r="27" spans="1:34" x14ac:dyDescent="0.25">
      <c r="A27" s="29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9"/>
      <c r="O27" s="72">
        <v>8295</v>
      </c>
      <c r="P27" s="71">
        <v>34.729999999999997</v>
      </c>
      <c r="Q27" s="64">
        <f>P27/3.6</f>
        <v>9.6472222222222204</v>
      </c>
      <c r="R27" s="72">
        <v>9186</v>
      </c>
      <c r="S27" s="71">
        <v>38.46</v>
      </c>
      <c r="T27" s="66">
        <f t="shared" si="0"/>
        <v>10.683333333333334</v>
      </c>
      <c r="U27" s="73">
        <v>11603</v>
      </c>
      <c r="V27" s="76">
        <v>49.58</v>
      </c>
      <c r="W27" s="66">
        <f t="shared" si="2"/>
        <v>13.772222222222222</v>
      </c>
      <c r="X27" s="23"/>
      <c r="Y27" s="20"/>
      <c r="Z27" s="20"/>
      <c r="AA27" s="20"/>
      <c r="AB27" s="25"/>
      <c r="AC27" s="42">
        <v>11672.285</v>
      </c>
      <c r="AD27" s="17">
        <f t="shared" si="3"/>
        <v>0</v>
      </c>
      <c r="AE27" s="18" t="str">
        <f t="shared" si="4"/>
        <v xml:space="preserve"> </v>
      </c>
      <c r="AF27" s="8"/>
      <c r="AG27" s="8"/>
      <c r="AH27" s="8"/>
    </row>
    <row r="28" spans="1:34" x14ac:dyDescent="0.25">
      <c r="A28" s="29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9"/>
      <c r="O28" s="72">
        <v>8295</v>
      </c>
      <c r="P28" s="71">
        <v>34.729999999999997</v>
      </c>
      <c r="Q28" s="64">
        <f t="shared" si="1"/>
        <v>9.6472222222222204</v>
      </c>
      <c r="R28" s="72">
        <v>9186</v>
      </c>
      <c r="S28" s="71">
        <v>38.46</v>
      </c>
      <c r="T28" s="66">
        <f t="shared" si="0"/>
        <v>10.683333333333334</v>
      </c>
      <c r="U28" s="73">
        <v>11603</v>
      </c>
      <c r="V28" s="76">
        <v>49.58</v>
      </c>
      <c r="W28" s="66">
        <f t="shared" si="2"/>
        <v>13.772222222222222</v>
      </c>
      <c r="X28" s="23"/>
      <c r="Y28" s="20"/>
      <c r="Z28" s="20"/>
      <c r="AA28" s="20"/>
      <c r="AB28" s="25"/>
      <c r="AC28" s="42">
        <v>12188.07</v>
      </c>
      <c r="AD28" s="17">
        <f t="shared" si="3"/>
        <v>0</v>
      </c>
      <c r="AE28" s="18" t="str">
        <f t="shared" si="4"/>
        <v xml:space="preserve"> </v>
      </c>
      <c r="AF28" s="8"/>
      <c r="AG28" s="8"/>
      <c r="AH28" s="8"/>
    </row>
    <row r="29" spans="1:34" x14ac:dyDescent="0.25">
      <c r="A29" s="29">
        <v>19</v>
      </c>
      <c r="B29" s="10">
        <v>91.754300000000001</v>
      </c>
      <c r="C29" s="10">
        <v>4.2561</v>
      </c>
      <c r="D29" s="10">
        <v>0.91320000000000001</v>
      </c>
      <c r="E29" s="10">
        <v>8.3199999999999996E-2</v>
      </c>
      <c r="F29" s="10">
        <v>0.1101</v>
      </c>
      <c r="G29" s="10">
        <v>5.0000000000000001E-4</v>
      </c>
      <c r="H29" s="10">
        <v>1.95E-2</v>
      </c>
      <c r="I29" s="10">
        <v>1.4999999999999999E-2</v>
      </c>
      <c r="J29" s="10">
        <v>1.6500000000000001E-2</v>
      </c>
      <c r="K29" s="10">
        <v>1.14E-2</v>
      </c>
      <c r="L29" s="10">
        <v>2.7871999999999999</v>
      </c>
      <c r="M29" s="10">
        <v>3.3000000000000002E-2</v>
      </c>
      <c r="N29" s="29">
        <v>0.72289999999999999</v>
      </c>
      <c r="O29" s="65">
        <v>8188</v>
      </c>
      <c r="P29" s="63">
        <v>34.28</v>
      </c>
      <c r="Q29" s="64">
        <f t="shared" si="1"/>
        <v>9.5222222222222221</v>
      </c>
      <c r="R29" s="65">
        <v>9069</v>
      </c>
      <c r="S29" s="63">
        <v>37.97</v>
      </c>
      <c r="T29" s="66">
        <f t="shared" si="0"/>
        <v>10.547222222222222</v>
      </c>
      <c r="U29" s="67">
        <v>11706</v>
      </c>
      <c r="V29" s="63">
        <v>49.01</v>
      </c>
      <c r="W29" s="66">
        <f t="shared" si="2"/>
        <v>13.613888888888887</v>
      </c>
      <c r="X29" s="23"/>
      <c r="Y29" s="20"/>
      <c r="Z29" s="20"/>
      <c r="AA29" s="20"/>
      <c r="AB29" s="25"/>
      <c r="AC29" s="42">
        <v>12015.99</v>
      </c>
      <c r="AD29" s="17">
        <f t="shared" si="3"/>
        <v>100</v>
      </c>
      <c r="AE29" s="18" t="str">
        <f t="shared" si="4"/>
        <v>ОК</v>
      </c>
      <c r="AF29" s="8"/>
      <c r="AG29" s="8"/>
      <c r="AH29" s="8"/>
    </row>
    <row r="30" spans="1:34" x14ac:dyDescent="0.25">
      <c r="A30" s="29">
        <v>20</v>
      </c>
      <c r="B30" s="10">
        <v>92.208399999999997</v>
      </c>
      <c r="C30" s="10">
        <v>3.4887000000000001</v>
      </c>
      <c r="D30" s="10">
        <v>0.69159999999999999</v>
      </c>
      <c r="E30" s="10">
        <v>6.1100000000000002E-2</v>
      </c>
      <c r="F30" s="10">
        <v>9.6199999999999994E-2</v>
      </c>
      <c r="G30" s="10">
        <v>5.9999999999999995E-4</v>
      </c>
      <c r="H30" s="10">
        <v>2.1000000000000001E-2</v>
      </c>
      <c r="I30" s="10">
        <v>1.7100000000000001E-2</v>
      </c>
      <c r="J30" s="10">
        <v>2.46E-2</v>
      </c>
      <c r="K30" s="10">
        <v>1.0500000000000001E-2</v>
      </c>
      <c r="L30" s="10">
        <v>3.3673000000000002</v>
      </c>
      <c r="M30" s="10">
        <v>1.29E-2</v>
      </c>
      <c r="N30" s="29">
        <v>0.71809999999999996</v>
      </c>
      <c r="O30" s="65">
        <v>8064</v>
      </c>
      <c r="P30" s="63">
        <v>33.76</v>
      </c>
      <c r="Q30" s="64">
        <f t="shared" si="1"/>
        <v>9.3777777777777764</v>
      </c>
      <c r="R30" s="65">
        <v>8935</v>
      </c>
      <c r="S30" s="63">
        <v>37.409999999999997</v>
      </c>
      <c r="T30" s="66">
        <f t="shared" si="0"/>
        <v>10.391666666666666</v>
      </c>
      <c r="U30" s="67">
        <v>11570</v>
      </c>
      <c r="V30" s="63">
        <v>48.44</v>
      </c>
      <c r="W30" s="66">
        <f t="shared" si="2"/>
        <v>13.455555555555554</v>
      </c>
      <c r="X30" s="23"/>
      <c r="Y30" s="20"/>
      <c r="Z30" s="20"/>
      <c r="AA30" s="20"/>
      <c r="AB30" s="25"/>
      <c r="AC30" s="42">
        <v>10904.308000000001</v>
      </c>
      <c r="AD30" s="17">
        <f t="shared" si="3"/>
        <v>99.999999999999986</v>
      </c>
      <c r="AE30" s="18" t="str">
        <f t="shared" ref="AE30" si="5">IF(AD30=100,"ОК"," ")</f>
        <v>ОК</v>
      </c>
      <c r="AF30" s="8"/>
      <c r="AG30" s="8"/>
      <c r="AH30" s="8"/>
    </row>
    <row r="31" spans="1:34" x14ac:dyDescent="0.25">
      <c r="A31" s="29">
        <v>21</v>
      </c>
      <c r="B31" s="10">
        <v>92.113399999999999</v>
      </c>
      <c r="C31" s="10">
        <v>3.589</v>
      </c>
      <c r="D31" s="10">
        <v>0.70779999999999998</v>
      </c>
      <c r="E31" s="10">
        <v>6.2799999999999995E-2</v>
      </c>
      <c r="F31" s="10">
        <v>9.4500000000000001E-2</v>
      </c>
      <c r="G31" s="10">
        <v>2.9999999999999997E-4</v>
      </c>
      <c r="H31" s="10">
        <v>2.1600000000000001E-2</v>
      </c>
      <c r="I31" s="10">
        <v>1.78E-2</v>
      </c>
      <c r="J31" s="10">
        <v>2.9100000000000001E-2</v>
      </c>
      <c r="K31" s="10">
        <v>9.2999999999999992E-3</v>
      </c>
      <c r="L31" s="10">
        <v>3.3391000000000002</v>
      </c>
      <c r="M31" s="10">
        <v>1.5299999999999999E-2</v>
      </c>
      <c r="N31" s="28">
        <v>0.71899999999999997</v>
      </c>
      <c r="O31" s="65">
        <v>8075</v>
      </c>
      <c r="P31" s="63">
        <v>33.81</v>
      </c>
      <c r="Q31" s="64">
        <f t="shared" si="1"/>
        <v>9.3916666666666675</v>
      </c>
      <c r="R31" s="65">
        <v>8947</v>
      </c>
      <c r="S31" s="68">
        <v>37.46</v>
      </c>
      <c r="T31" s="66">
        <f t="shared" si="0"/>
        <v>10.405555555555555</v>
      </c>
      <c r="U31" s="67">
        <v>11579</v>
      </c>
      <c r="V31" s="63">
        <v>48.48</v>
      </c>
      <c r="W31" s="66">
        <f t="shared" si="2"/>
        <v>13.466666666666665</v>
      </c>
      <c r="X31" s="23"/>
      <c r="Y31" s="20"/>
      <c r="Z31" s="20"/>
      <c r="AA31" s="20"/>
      <c r="AB31" s="25"/>
      <c r="AC31" s="42">
        <v>10631.316000000001</v>
      </c>
      <c r="AD31" s="17">
        <f t="shared" si="3"/>
        <v>99.999999999999986</v>
      </c>
      <c r="AE31" s="18" t="str">
        <f t="shared" si="4"/>
        <v>ОК</v>
      </c>
      <c r="AF31" s="8"/>
      <c r="AG31" s="8"/>
      <c r="AH31" s="8"/>
    </row>
    <row r="32" spans="1:34" x14ac:dyDescent="0.25">
      <c r="A32" s="29">
        <v>22</v>
      </c>
      <c r="B32" s="10">
        <v>92.198700000000002</v>
      </c>
      <c r="C32" s="10">
        <v>3.5032000000000001</v>
      </c>
      <c r="D32" s="10">
        <v>0.70009999999999994</v>
      </c>
      <c r="E32" s="10">
        <v>6.25E-2</v>
      </c>
      <c r="F32" s="10">
        <v>9.35E-2</v>
      </c>
      <c r="G32" s="10">
        <v>2.9999999999999997E-4</v>
      </c>
      <c r="H32" s="10">
        <v>2.1600000000000001E-2</v>
      </c>
      <c r="I32" s="10">
        <v>1.7600000000000001E-2</v>
      </c>
      <c r="J32" s="10">
        <v>2.8000000000000001E-2</v>
      </c>
      <c r="K32" s="10">
        <v>1.0699999999999999E-2</v>
      </c>
      <c r="L32" s="10">
        <v>3.3504</v>
      </c>
      <c r="M32" s="10">
        <v>1.35E-2</v>
      </c>
      <c r="N32" s="29">
        <v>0.71840000000000004</v>
      </c>
      <c r="O32" s="65">
        <v>8068</v>
      </c>
      <c r="P32" s="63">
        <v>33.78</v>
      </c>
      <c r="Q32" s="64">
        <f t="shared" si="1"/>
        <v>9.3833333333333329</v>
      </c>
      <c r="R32" s="65">
        <v>8938</v>
      </c>
      <c r="S32" s="63">
        <v>37.42</v>
      </c>
      <c r="T32" s="66">
        <f t="shared" si="0"/>
        <v>10.394444444444444</v>
      </c>
      <c r="U32" s="67">
        <v>11575</v>
      </c>
      <c r="V32" s="63">
        <v>48.46</v>
      </c>
      <c r="W32" s="66">
        <f t="shared" si="2"/>
        <v>13.46111111111111</v>
      </c>
      <c r="X32" s="23"/>
      <c r="Y32" s="20"/>
      <c r="Z32" s="20"/>
      <c r="AA32" s="20"/>
      <c r="AB32" s="25"/>
      <c r="AC32" s="42">
        <v>10675.964</v>
      </c>
      <c r="AD32" s="17">
        <f t="shared" si="3"/>
        <v>100.00010000000002</v>
      </c>
      <c r="AE32" s="18" t="str">
        <f t="shared" si="4"/>
        <v xml:space="preserve"> </v>
      </c>
      <c r="AF32" s="8"/>
      <c r="AG32" s="8"/>
      <c r="AH32" s="8"/>
    </row>
    <row r="33" spans="1:34" x14ac:dyDescent="0.25">
      <c r="A33" s="29">
        <v>23</v>
      </c>
      <c r="B33" s="10">
        <v>91.931299999999993</v>
      </c>
      <c r="C33" s="10">
        <v>3.7086999999999999</v>
      </c>
      <c r="D33" s="10">
        <v>0.94210000000000005</v>
      </c>
      <c r="E33" s="10">
        <v>0.10970000000000001</v>
      </c>
      <c r="F33" s="10">
        <v>0.17519999999999999</v>
      </c>
      <c r="G33" s="10">
        <v>4.0000000000000002E-4</v>
      </c>
      <c r="H33" s="10">
        <v>1.7600000000000001E-2</v>
      </c>
      <c r="I33" s="10">
        <v>1.35E-2</v>
      </c>
      <c r="J33" s="10">
        <v>2.35E-2</v>
      </c>
      <c r="K33" s="10">
        <v>1.01E-2</v>
      </c>
      <c r="L33" s="10">
        <v>2.8862999999999999</v>
      </c>
      <c r="M33" s="10">
        <v>0.18160000000000001</v>
      </c>
      <c r="N33" s="29">
        <v>0.72399999999999998</v>
      </c>
      <c r="O33" s="65">
        <v>8154</v>
      </c>
      <c r="P33" s="63">
        <v>34.14</v>
      </c>
      <c r="Q33" s="64">
        <f t="shared" si="1"/>
        <v>9.4833333333333325</v>
      </c>
      <c r="R33" s="65">
        <v>9033</v>
      </c>
      <c r="S33" s="63">
        <v>37.82</v>
      </c>
      <c r="T33" s="66">
        <f t="shared" si="0"/>
        <v>10.505555555555555</v>
      </c>
      <c r="U33" s="67">
        <v>11651</v>
      </c>
      <c r="V33" s="63">
        <v>48.78</v>
      </c>
      <c r="W33" s="66">
        <f t="shared" si="2"/>
        <v>13.55</v>
      </c>
      <c r="X33" s="23"/>
      <c r="Y33" s="20"/>
      <c r="Z33" s="20"/>
      <c r="AA33" s="20"/>
      <c r="AB33" s="25"/>
      <c r="AC33" s="42">
        <v>10672.902</v>
      </c>
      <c r="AD33" s="17">
        <f>SUM(B33:M33)+$K$42+$N$42</f>
        <v>99.999999999999986</v>
      </c>
      <c r="AE33" s="18" t="str">
        <f>IF(AD33=100,"ОК"," ")</f>
        <v>ОК</v>
      </c>
      <c r="AF33" s="8"/>
      <c r="AG33" s="8"/>
      <c r="AH33" s="8"/>
    </row>
    <row r="34" spans="1:34" x14ac:dyDescent="0.25">
      <c r="A34" s="29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9"/>
      <c r="O34" s="72">
        <v>8154</v>
      </c>
      <c r="P34" s="71">
        <v>34.14</v>
      </c>
      <c r="Q34" s="64">
        <f t="shared" si="1"/>
        <v>9.4833333333333325</v>
      </c>
      <c r="R34" s="72">
        <v>9033</v>
      </c>
      <c r="S34" s="71">
        <v>37.82</v>
      </c>
      <c r="T34" s="66">
        <f t="shared" ref="T34:T41" si="6">S34/3.6</f>
        <v>10.505555555555555</v>
      </c>
      <c r="U34" s="73">
        <v>11651</v>
      </c>
      <c r="V34" s="71">
        <v>48.78</v>
      </c>
      <c r="W34" s="66">
        <f t="shared" si="2"/>
        <v>13.55</v>
      </c>
      <c r="X34" s="23"/>
      <c r="Y34" s="20"/>
      <c r="Z34" s="20"/>
      <c r="AA34" s="20"/>
      <c r="AB34" s="25"/>
      <c r="AC34" s="42">
        <v>10690.800999999999</v>
      </c>
      <c r="AD34" s="17">
        <f t="shared" si="3"/>
        <v>0</v>
      </c>
      <c r="AE34" s="18" t="str">
        <f t="shared" si="4"/>
        <v xml:space="preserve"> </v>
      </c>
      <c r="AF34" s="8"/>
      <c r="AG34" s="8"/>
      <c r="AH34" s="8"/>
    </row>
    <row r="35" spans="1:34" x14ac:dyDescent="0.25">
      <c r="A35" s="29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9"/>
      <c r="O35" s="72">
        <v>8154</v>
      </c>
      <c r="P35" s="71">
        <v>34.14</v>
      </c>
      <c r="Q35" s="64">
        <f t="shared" si="1"/>
        <v>9.4833333333333325</v>
      </c>
      <c r="R35" s="72">
        <v>9033</v>
      </c>
      <c r="S35" s="71">
        <v>37.82</v>
      </c>
      <c r="T35" s="66">
        <f>S35/3.6</f>
        <v>10.505555555555555</v>
      </c>
      <c r="U35" s="73">
        <v>11651</v>
      </c>
      <c r="V35" s="71">
        <v>48.78</v>
      </c>
      <c r="W35" s="66">
        <f t="shared" si="2"/>
        <v>13.55</v>
      </c>
      <c r="X35" s="23"/>
      <c r="Y35" s="20"/>
      <c r="Z35" s="20"/>
      <c r="AA35" s="20"/>
      <c r="AB35" s="25"/>
      <c r="AC35" s="42">
        <v>9711.8220000000001</v>
      </c>
      <c r="AD35" s="17">
        <f t="shared" si="3"/>
        <v>0</v>
      </c>
      <c r="AE35" s="18" t="str">
        <f t="shared" si="4"/>
        <v xml:space="preserve"> </v>
      </c>
      <c r="AF35" s="8"/>
      <c r="AG35" s="8"/>
      <c r="AH35" s="8"/>
    </row>
    <row r="36" spans="1:34" x14ac:dyDescent="0.25">
      <c r="A36" s="29">
        <v>26</v>
      </c>
      <c r="B36" s="10">
        <v>92.250299999999996</v>
      </c>
      <c r="C36" s="10">
        <v>4.2687999999999997</v>
      </c>
      <c r="D36" s="10">
        <v>0.98880000000000001</v>
      </c>
      <c r="E36" s="10">
        <v>9.06E-2</v>
      </c>
      <c r="F36" s="10">
        <v>0.1118</v>
      </c>
      <c r="G36" s="10">
        <v>2.9999999999999997E-4</v>
      </c>
      <c r="H36" s="10">
        <v>1.9400000000000001E-2</v>
      </c>
      <c r="I36" s="10">
        <v>1.4500000000000001E-2</v>
      </c>
      <c r="J36" s="10">
        <v>8.8999999999999999E-3</v>
      </c>
      <c r="K36" s="10">
        <v>9.5999999999999992E-3</v>
      </c>
      <c r="L36" s="10">
        <v>2.1214</v>
      </c>
      <c r="M36" s="10">
        <v>0.11559999999999999</v>
      </c>
      <c r="N36" s="29">
        <v>0.72140000000000004</v>
      </c>
      <c r="O36" s="65">
        <v>8243</v>
      </c>
      <c r="P36" s="68">
        <v>34.51</v>
      </c>
      <c r="Q36" s="64">
        <f t="shared" si="1"/>
        <v>9.5861111111111104</v>
      </c>
      <c r="R36" s="65">
        <v>9131</v>
      </c>
      <c r="S36" s="63">
        <v>38.229999999999997</v>
      </c>
      <c r="T36" s="66">
        <f>S36/3.6</f>
        <v>10.619444444444444</v>
      </c>
      <c r="U36" s="67">
        <v>11797</v>
      </c>
      <c r="V36" s="63">
        <v>49.39</v>
      </c>
      <c r="W36" s="66">
        <f t="shared" si="2"/>
        <v>13.719444444444445</v>
      </c>
      <c r="X36" s="23"/>
      <c r="Y36" s="20"/>
      <c r="Z36" s="20"/>
      <c r="AA36" s="20"/>
      <c r="AB36" s="25"/>
      <c r="AC36" s="42">
        <v>9570.0920000000006</v>
      </c>
      <c r="AD36" s="17">
        <f t="shared" si="3"/>
        <v>99.999999999999986</v>
      </c>
      <c r="AE36" s="18" t="str">
        <f t="shared" si="4"/>
        <v>ОК</v>
      </c>
      <c r="AF36" s="8"/>
      <c r="AG36" s="8"/>
      <c r="AH36" s="8"/>
    </row>
    <row r="37" spans="1:34" x14ac:dyDescent="0.25">
      <c r="A37" s="29">
        <v>27</v>
      </c>
      <c r="B37" s="10">
        <v>92.865399999999994</v>
      </c>
      <c r="C37" s="10">
        <v>3.8967000000000001</v>
      </c>
      <c r="D37" s="10">
        <v>0.92279999999999995</v>
      </c>
      <c r="E37" s="10">
        <v>8.8800000000000004E-2</v>
      </c>
      <c r="F37" s="10">
        <v>0.10730000000000001</v>
      </c>
      <c r="G37" s="10">
        <v>5.0000000000000001E-4</v>
      </c>
      <c r="H37" s="10">
        <v>1.95E-2</v>
      </c>
      <c r="I37" s="10">
        <v>1.46E-2</v>
      </c>
      <c r="J37" s="10">
        <v>1.4999999999999999E-2</v>
      </c>
      <c r="K37" s="10">
        <v>9.5999999999999992E-3</v>
      </c>
      <c r="L37" s="10">
        <v>1.9462999999999999</v>
      </c>
      <c r="M37" s="10">
        <v>0.1135</v>
      </c>
      <c r="N37" s="29">
        <v>0.7177</v>
      </c>
      <c r="O37" s="65">
        <v>8226</v>
      </c>
      <c r="P37" s="68">
        <v>34.44</v>
      </c>
      <c r="Q37" s="64">
        <f t="shared" si="1"/>
        <v>9.5666666666666664</v>
      </c>
      <c r="R37" s="65">
        <v>9112</v>
      </c>
      <c r="S37" s="63">
        <v>38.15</v>
      </c>
      <c r="T37" s="66">
        <f t="shared" si="6"/>
        <v>10.597222222222221</v>
      </c>
      <c r="U37" s="67">
        <v>11806</v>
      </c>
      <c r="V37" s="63">
        <v>49.43</v>
      </c>
      <c r="W37" s="66">
        <f t="shared" si="2"/>
        <v>13.730555555555554</v>
      </c>
      <c r="X37" s="23">
        <v>-12.8</v>
      </c>
      <c r="Y37" s="20"/>
      <c r="Z37" s="20"/>
      <c r="AA37" s="20"/>
      <c r="AB37" s="25"/>
      <c r="AC37" s="42">
        <v>9566.6209999999992</v>
      </c>
      <c r="AD37" s="17">
        <f t="shared" si="3"/>
        <v>99.999999999999986</v>
      </c>
      <c r="AE37" s="18" t="str">
        <f t="shared" si="4"/>
        <v>ОК</v>
      </c>
      <c r="AF37" s="8"/>
      <c r="AG37" s="8"/>
      <c r="AH37" s="8"/>
    </row>
    <row r="38" spans="1:34" x14ac:dyDescent="0.25">
      <c r="A38" s="29">
        <v>28</v>
      </c>
      <c r="B38" s="10">
        <v>93.310900000000004</v>
      </c>
      <c r="C38" s="10">
        <v>3.6415999999999999</v>
      </c>
      <c r="D38" s="10">
        <v>0.89080000000000004</v>
      </c>
      <c r="E38" s="10">
        <v>9.06E-2</v>
      </c>
      <c r="F38" s="10">
        <v>0.10680000000000001</v>
      </c>
      <c r="G38" s="10">
        <v>2.9999999999999997E-4</v>
      </c>
      <c r="H38" s="10">
        <v>0.02</v>
      </c>
      <c r="I38" s="10">
        <v>1.47E-2</v>
      </c>
      <c r="J38" s="10">
        <v>1.5699999999999999E-2</v>
      </c>
      <c r="K38" s="10">
        <v>1.0800000000000001E-2</v>
      </c>
      <c r="L38" s="10">
        <v>1.7688999999999999</v>
      </c>
      <c r="M38" s="10">
        <v>0.12889999999999999</v>
      </c>
      <c r="N38" s="29">
        <v>0.71519999999999995</v>
      </c>
      <c r="O38" s="65">
        <v>8221</v>
      </c>
      <c r="P38" s="68">
        <v>34.42</v>
      </c>
      <c r="Q38" s="64">
        <f t="shared" si="1"/>
        <v>9.5611111111111118</v>
      </c>
      <c r="R38" s="65">
        <v>9107</v>
      </c>
      <c r="S38" s="63">
        <v>38.130000000000003</v>
      </c>
      <c r="T38" s="66">
        <f t="shared" si="6"/>
        <v>10.591666666666667</v>
      </c>
      <c r="U38" s="67">
        <v>11818</v>
      </c>
      <c r="V38" s="63">
        <v>49.48</v>
      </c>
      <c r="W38" s="66">
        <f t="shared" si="2"/>
        <v>13.744444444444444</v>
      </c>
      <c r="X38" s="23">
        <v>-13.2</v>
      </c>
      <c r="Y38" s="20"/>
      <c r="Z38" s="20"/>
      <c r="AA38" s="20"/>
      <c r="AB38" s="25"/>
      <c r="AC38" s="42">
        <v>8865.91</v>
      </c>
      <c r="AD38" s="17">
        <f t="shared" si="3"/>
        <v>100</v>
      </c>
      <c r="AE38" s="18" t="str">
        <f t="shared" si="4"/>
        <v>ОК</v>
      </c>
      <c r="AF38" s="8"/>
      <c r="AG38" s="8"/>
      <c r="AH38" s="8"/>
    </row>
    <row r="39" spans="1:34" x14ac:dyDescent="0.25">
      <c r="A39" s="29">
        <v>29</v>
      </c>
      <c r="B39" s="10">
        <v>94.003500000000003</v>
      </c>
      <c r="C39" s="10">
        <v>3.2040999999999999</v>
      </c>
      <c r="D39" s="10">
        <v>0.80159999999999998</v>
      </c>
      <c r="E39" s="10">
        <v>8.8300000000000003E-2</v>
      </c>
      <c r="F39" s="10">
        <v>0.1028</v>
      </c>
      <c r="G39" s="10">
        <v>5.9999999999999995E-4</v>
      </c>
      <c r="H39" s="10">
        <v>2.0400000000000001E-2</v>
      </c>
      <c r="I39" s="10">
        <v>1.49E-2</v>
      </c>
      <c r="J39" s="10">
        <v>7.1999999999999998E-3</v>
      </c>
      <c r="K39" s="10">
        <v>1.06E-2</v>
      </c>
      <c r="L39" s="10">
        <v>1.6226</v>
      </c>
      <c r="M39" s="10">
        <v>0.1234</v>
      </c>
      <c r="N39" s="29">
        <v>0.71040000000000003</v>
      </c>
      <c r="O39" s="65">
        <v>8190</v>
      </c>
      <c r="P39" s="63">
        <v>34.29</v>
      </c>
      <c r="Q39" s="64">
        <f t="shared" si="1"/>
        <v>9.5250000000000004</v>
      </c>
      <c r="R39" s="65">
        <v>9076</v>
      </c>
      <c r="S39" s="68">
        <v>38</v>
      </c>
      <c r="T39" s="66">
        <f t="shared" si="6"/>
        <v>10.555555555555555</v>
      </c>
      <c r="U39" s="67">
        <v>11816</v>
      </c>
      <c r="V39" s="63">
        <v>49.47</v>
      </c>
      <c r="W39" s="66">
        <f t="shared" si="2"/>
        <v>13.741666666666665</v>
      </c>
      <c r="X39" s="23">
        <v>-14.1</v>
      </c>
      <c r="Y39" s="20"/>
      <c r="Z39" s="20"/>
      <c r="AA39" s="20"/>
      <c r="AB39" s="25"/>
      <c r="AC39" s="42">
        <v>8301.759</v>
      </c>
      <c r="AD39" s="17">
        <f t="shared" si="3"/>
        <v>100</v>
      </c>
      <c r="AE39" s="18" t="str">
        <f t="shared" si="4"/>
        <v>ОК</v>
      </c>
      <c r="AF39" s="8"/>
      <c r="AG39" s="8"/>
      <c r="AH39" s="8"/>
    </row>
    <row r="40" spans="1:34" x14ac:dyDescent="0.25">
      <c r="A40" s="29">
        <v>30</v>
      </c>
      <c r="B40" s="3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29"/>
      <c r="O40" s="72">
        <v>8190</v>
      </c>
      <c r="P40" s="71">
        <v>34.29</v>
      </c>
      <c r="Q40" s="64">
        <f t="shared" si="1"/>
        <v>9.5250000000000004</v>
      </c>
      <c r="R40" s="72">
        <v>9076</v>
      </c>
      <c r="S40" s="76">
        <v>38</v>
      </c>
      <c r="T40" s="66">
        <f t="shared" si="6"/>
        <v>10.555555555555555</v>
      </c>
      <c r="U40" s="73">
        <v>11816</v>
      </c>
      <c r="V40" s="71">
        <v>49.47</v>
      </c>
      <c r="W40" s="66">
        <f t="shared" si="2"/>
        <v>13.741666666666665</v>
      </c>
      <c r="X40" s="23"/>
      <c r="Y40" s="20"/>
      <c r="Z40" s="20"/>
      <c r="AA40" s="20"/>
      <c r="AB40" s="25"/>
      <c r="AC40" s="42">
        <v>8353.5259999999998</v>
      </c>
      <c r="AD40" s="17">
        <f t="shared" si="3"/>
        <v>0</v>
      </c>
      <c r="AE40" s="18" t="str">
        <f t="shared" si="4"/>
        <v xml:space="preserve"> </v>
      </c>
      <c r="AF40" s="8"/>
      <c r="AG40" s="8"/>
      <c r="AH40" s="8"/>
    </row>
    <row r="41" spans="1:34" ht="15.75" thickBot="1" x14ac:dyDescent="0.3">
      <c r="A41" s="30">
        <v>31</v>
      </c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0"/>
      <c r="O41" s="72">
        <v>8190</v>
      </c>
      <c r="P41" s="71">
        <v>34.29</v>
      </c>
      <c r="Q41" s="64">
        <f t="shared" si="1"/>
        <v>9.5250000000000004</v>
      </c>
      <c r="R41" s="72">
        <v>9076</v>
      </c>
      <c r="S41" s="76">
        <v>38</v>
      </c>
      <c r="T41" s="66">
        <f t="shared" si="6"/>
        <v>10.555555555555555</v>
      </c>
      <c r="U41" s="138">
        <v>11816</v>
      </c>
      <c r="V41" s="139">
        <v>49.47</v>
      </c>
      <c r="W41" s="69">
        <f t="shared" si="2"/>
        <v>13.741666666666665</v>
      </c>
      <c r="X41" s="59"/>
      <c r="Y41" s="26"/>
      <c r="Z41" s="26"/>
      <c r="AA41" s="43"/>
      <c r="AB41" s="44"/>
      <c r="AC41" s="45">
        <v>7967.4870000000001</v>
      </c>
      <c r="AD41" s="17">
        <f t="shared" si="3"/>
        <v>0</v>
      </c>
      <c r="AE41" s="18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96" t="s">
        <v>20</v>
      </c>
      <c r="B42" s="96"/>
      <c r="C42" s="96"/>
      <c r="D42" s="96"/>
      <c r="E42" s="96"/>
      <c r="F42" s="96"/>
      <c r="G42" s="96"/>
      <c r="H42" s="97"/>
      <c r="I42" s="94" t="s">
        <v>18</v>
      </c>
      <c r="J42" s="95"/>
      <c r="K42" s="36">
        <v>0</v>
      </c>
      <c r="L42" s="98" t="s">
        <v>19</v>
      </c>
      <c r="M42" s="99"/>
      <c r="N42" s="37">
        <v>0</v>
      </c>
      <c r="O42" s="89">
        <f>SUMPRODUCT(O11:O41,AC11:AC41)/SUM(AC11:AC41)</f>
        <v>8161.1219268496352</v>
      </c>
      <c r="P42" s="83">
        <f>SUMPRODUCT(P11:P41,AC11:AC41)/SUM(AC11:AC41)</f>
        <v>34.169103729942663</v>
      </c>
      <c r="Q42" s="85">
        <f>SUMPRODUCT(Q11:Q41,AC11:AC41)/SUM(AC11:AC41)</f>
        <v>9.4914177027618472</v>
      </c>
      <c r="R42" s="83">
        <f>SUMPRODUCT(R11:R41,AC11:AC41)/SUM(AC11:AC41)</f>
        <v>9040.88121390161</v>
      </c>
      <c r="S42" s="83">
        <f>SUMPRODUCT(S11:S41,AC11:AC41)/SUM(AC11:AC41)</f>
        <v>37.852421260550074</v>
      </c>
      <c r="T42" s="87">
        <f>SUMPRODUCT(T11:T40,AC11:AC40)/SUM(AC11:AC40)</f>
        <v>10.513528416756303</v>
      </c>
      <c r="U42" s="21"/>
      <c r="V42" s="9"/>
      <c r="W42" s="9"/>
      <c r="X42" s="58"/>
      <c r="Y42" s="58"/>
      <c r="Z42" s="58"/>
      <c r="AA42" s="100" t="s">
        <v>58</v>
      </c>
      <c r="AB42" s="101"/>
      <c r="AC42" s="46">
        <f>SUM(AC11:AC41)</f>
        <v>324139.64700000006</v>
      </c>
      <c r="AD42" s="17"/>
      <c r="AE42" s="18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1" t="s">
        <v>3</v>
      </c>
      <c r="I43" s="92"/>
      <c r="J43" s="92"/>
      <c r="K43" s="92"/>
      <c r="L43" s="92"/>
      <c r="M43" s="92"/>
      <c r="N43" s="93"/>
      <c r="O43" s="90"/>
      <c r="P43" s="84"/>
      <c r="Q43" s="86"/>
      <c r="R43" s="84"/>
      <c r="S43" s="84"/>
      <c r="T43" s="88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47" t="s">
        <v>54</v>
      </c>
      <c r="C45" s="56"/>
      <c r="D45" s="56"/>
      <c r="E45" s="56"/>
      <c r="F45" s="56"/>
      <c r="G45" s="56"/>
      <c r="H45" s="56"/>
      <c r="I45" s="56"/>
      <c r="J45" s="56"/>
      <c r="K45" s="56" t="s">
        <v>55</v>
      </c>
      <c r="L45" s="56"/>
      <c r="M45" s="56"/>
      <c r="N45" s="56"/>
      <c r="O45" s="56"/>
      <c r="P45" s="56"/>
      <c r="Q45" s="56"/>
      <c r="R45" s="57" t="s">
        <v>63</v>
      </c>
      <c r="S45" s="48"/>
      <c r="T45" s="49"/>
      <c r="U45" s="49"/>
      <c r="V45" s="49"/>
      <c r="W45" s="49"/>
    </row>
    <row r="46" spans="1:34" x14ac:dyDescent="0.25">
      <c r="B46" s="50" t="s">
        <v>56</v>
      </c>
      <c r="K46" s="52" t="s">
        <v>5</v>
      </c>
      <c r="M46" s="52"/>
      <c r="O46" s="52" t="s">
        <v>6</v>
      </c>
      <c r="S46" s="52" t="s">
        <v>48</v>
      </c>
      <c r="V46" s="7"/>
    </row>
    <row r="47" spans="1:34" x14ac:dyDescent="0.25">
      <c r="B47" s="47" t="s">
        <v>45</v>
      </c>
      <c r="C47" s="48"/>
      <c r="D47" s="48"/>
      <c r="E47" s="48"/>
      <c r="F47" s="48"/>
      <c r="G47" s="48"/>
      <c r="H47" s="48"/>
      <c r="I47" s="48"/>
      <c r="J47" s="48"/>
      <c r="K47" s="48" t="s">
        <v>46</v>
      </c>
      <c r="L47" s="48"/>
      <c r="M47" s="48"/>
      <c r="N47" s="48"/>
      <c r="O47" s="48"/>
      <c r="P47" s="48"/>
      <c r="Q47" s="48"/>
      <c r="R47" s="57" t="s">
        <v>63</v>
      </c>
      <c r="S47" s="48"/>
      <c r="T47" s="49"/>
      <c r="U47" s="49"/>
      <c r="V47" s="49"/>
      <c r="W47" s="49"/>
    </row>
    <row r="48" spans="1:34" x14ac:dyDescent="0.25">
      <c r="B48" s="50" t="s">
        <v>47</v>
      </c>
      <c r="F48" s="51"/>
      <c r="G48" s="51"/>
      <c r="H48" s="51"/>
      <c r="I48" s="51"/>
      <c r="J48" s="51"/>
      <c r="K48" s="52" t="s">
        <v>5</v>
      </c>
      <c r="L48" s="51"/>
      <c r="M48" s="51"/>
      <c r="N48" s="51"/>
      <c r="O48" s="52" t="s">
        <v>6</v>
      </c>
      <c r="P48" s="51"/>
      <c r="Q48" s="51"/>
      <c r="R48" s="51"/>
      <c r="S48" s="52" t="s">
        <v>48</v>
      </c>
      <c r="V48" s="7"/>
    </row>
    <row r="49" spans="2:23" x14ac:dyDescent="0.25">
      <c r="B49" s="53" t="s">
        <v>49</v>
      </c>
      <c r="C49" s="53"/>
      <c r="D49" s="49"/>
      <c r="E49" s="49"/>
      <c r="F49" s="49"/>
      <c r="G49" s="49"/>
      <c r="H49" s="49"/>
      <c r="I49" s="49"/>
      <c r="J49" s="49"/>
      <c r="K49" s="130" t="s">
        <v>50</v>
      </c>
      <c r="L49" s="131"/>
      <c r="M49" s="131"/>
      <c r="N49" s="49" t="s">
        <v>51</v>
      </c>
      <c r="O49" s="49" t="s">
        <v>52</v>
      </c>
      <c r="P49" s="49"/>
      <c r="Q49" s="49"/>
      <c r="R49" s="60" t="s">
        <v>63</v>
      </c>
      <c r="S49" s="51"/>
      <c r="T49" s="49"/>
      <c r="U49" s="49"/>
      <c r="V49" s="49"/>
      <c r="W49" s="49"/>
    </row>
    <row r="50" spans="2:23" x14ac:dyDescent="0.25">
      <c r="B50" s="50"/>
      <c r="C50" s="50" t="s">
        <v>53</v>
      </c>
      <c r="K50" s="70" t="s">
        <v>5</v>
      </c>
      <c r="L50" s="54"/>
      <c r="M50" s="54"/>
      <c r="N50" s="55"/>
      <c r="O50" s="52" t="s">
        <v>6</v>
      </c>
      <c r="P50" s="54"/>
      <c r="Q50" s="54"/>
      <c r="R50" s="61"/>
      <c r="S50" s="62" t="s">
        <v>59</v>
      </c>
    </row>
    <row r="52" spans="2:23" x14ac:dyDescent="0.25">
      <c r="B52" s="128" t="s">
        <v>60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</sheetData>
  <mergeCells count="47">
    <mergeCell ref="B52:M52"/>
    <mergeCell ref="K49:M49"/>
    <mergeCell ref="K2:AB2"/>
    <mergeCell ref="K3:AA3"/>
    <mergeCell ref="K4:AA4"/>
    <mergeCell ref="C9:C10"/>
    <mergeCell ref="D9:D10"/>
    <mergeCell ref="E9:E10"/>
    <mergeCell ref="F9:F10"/>
    <mergeCell ref="G9:G10"/>
    <mergeCell ref="H9:H10"/>
    <mergeCell ref="T9:T10"/>
    <mergeCell ref="V9:V10"/>
    <mergeCell ref="N7:W7"/>
    <mergeCell ref="I9:I10"/>
    <mergeCell ref="J9:J10"/>
    <mergeCell ref="AC7:AC10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AB7:AB10"/>
    <mergeCell ref="Y7:Y10"/>
    <mergeCell ref="X7:X10"/>
    <mergeCell ref="B9:B10"/>
    <mergeCell ref="K9:K10"/>
    <mergeCell ref="A7:A10"/>
    <mergeCell ref="Z7:Z10"/>
    <mergeCell ref="AA7:AA10"/>
    <mergeCell ref="S42:S43"/>
    <mergeCell ref="P42:P43"/>
    <mergeCell ref="Q42:Q43"/>
    <mergeCell ref="R42:R43"/>
    <mergeCell ref="T42:T43"/>
    <mergeCell ref="O42:O43"/>
    <mergeCell ref="H43:N43"/>
    <mergeCell ref="I42:J42"/>
    <mergeCell ref="A42:H42"/>
    <mergeCell ref="L42:M42"/>
    <mergeCell ref="AA42:AB42"/>
  </mergeCells>
  <printOptions verticalCentered="1"/>
  <pageMargins left="0.51181102362204722" right="0.31496062992125984" top="0.35433070866141736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Оренбург_11_9</vt:lpstr>
      <vt:lpstr>Лист2</vt:lpstr>
      <vt:lpstr>Лист3</vt:lpstr>
      <vt:lpstr>Оренбург_11_9!Область_печати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Гоцанюк Татьяна Александровна</cp:lastModifiedBy>
  <cp:lastPrinted>2016-12-12T11:55:37Z</cp:lastPrinted>
  <dcterms:created xsi:type="dcterms:W3CDTF">2016-10-07T07:24:19Z</dcterms:created>
  <dcterms:modified xsi:type="dcterms:W3CDTF">2017-01-04T07:26:11Z</dcterms:modified>
</cp:coreProperties>
</file>