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Рубіжне_11_8" sheetId="1" r:id="rId1"/>
    <sheet name="Лист2" sheetId="2" r:id="rId2"/>
    <sheet name="Лист3" sheetId="3" r:id="rId3"/>
  </sheets>
  <definedNames>
    <definedName name="_xlnm.Print_Area" localSheetId="0">Рубіжне_11_8!$A$1:$AD$53</definedName>
  </definedNames>
  <calcPr calcId="145621"/>
</workbook>
</file>

<file path=xl/calcChain.xml><?xml version="1.0" encoding="utf-8"?>
<calcChain xmlns="http://schemas.openxmlformats.org/spreadsheetml/2006/main">
  <c r="AD42" i="1" l="1"/>
  <c r="P42" i="1" l="1"/>
  <c r="Q23" i="1"/>
  <c r="Q12" i="1"/>
  <c r="W36" i="1"/>
  <c r="W37" i="1"/>
  <c r="W38" i="1"/>
  <c r="W39" i="1"/>
  <c r="W40" i="1"/>
  <c r="W41" i="1"/>
  <c r="W32" i="1"/>
  <c r="W33" i="1"/>
  <c r="W34" i="1"/>
  <c r="W35" i="1"/>
  <c r="W24" i="1"/>
  <c r="W25" i="1"/>
  <c r="W26" i="1"/>
  <c r="W27" i="1"/>
  <c r="W28" i="1"/>
  <c r="W29" i="1"/>
  <c r="W30" i="1"/>
  <c r="W31" i="1"/>
  <c r="W12" i="1"/>
  <c r="W13" i="1"/>
  <c r="W14" i="1"/>
  <c r="W15" i="1"/>
  <c r="W16" i="1"/>
  <c r="W17" i="1"/>
  <c r="W18" i="1"/>
  <c r="W19" i="1"/>
  <c r="W20" i="1"/>
  <c r="W21" i="1"/>
  <c r="W22" i="1"/>
  <c r="W23" i="1"/>
  <c r="W11" i="1"/>
  <c r="Q11" i="1"/>
  <c r="T31" i="1"/>
  <c r="T32" i="1"/>
  <c r="T33" i="1"/>
  <c r="T34" i="1"/>
  <c r="T35" i="1"/>
  <c r="T36" i="1"/>
  <c r="T37" i="1"/>
  <c r="T38" i="1"/>
  <c r="T39" i="1"/>
  <c r="T40" i="1"/>
  <c r="T41" i="1"/>
  <c r="T24" i="1"/>
  <c r="T25" i="1"/>
  <c r="T26" i="1"/>
  <c r="T27" i="1"/>
  <c r="T28" i="1"/>
  <c r="T29" i="1"/>
  <c r="T30" i="1"/>
  <c r="T19" i="1"/>
  <c r="T20" i="1"/>
  <c r="T21" i="1"/>
  <c r="T22" i="1"/>
  <c r="T23" i="1"/>
  <c r="T16" i="1"/>
  <c r="T17" i="1"/>
  <c r="T18" i="1"/>
  <c r="T12" i="1"/>
  <c r="T13" i="1"/>
  <c r="T14" i="1"/>
  <c r="T15" i="1"/>
  <c r="T11" i="1"/>
  <c r="Q41" i="1"/>
  <c r="Q40" i="1"/>
  <c r="Q39" i="1"/>
  <c r="Q38" i="1"/>
  <c r="Q37" i="1"/>
  <c r="Q36" i="1"/>
  <c r="Q13" i="1"/>
  <c r="Q14" i="1"/>
  <c r="Q15" i="1"/>
  <c r="Q16" i="1"/>
  <c r="Q17" i="1"/>
  <c r="Q18" i="1"/>
  <c r="Q19" i="1"/>
  <c r="Q20" i="1"/>
  <c r="Q21" i="1"/>
  <c r="Q22" i="1"/>
  <c r="Q24" i="1"/>
  <c r="Q25" i="1"/>
  <c r="Q26" i="1"/>
  <c r="Q27" i="1"/>
  <c r="Q28" i="1"/>
  <c r="Q29" i="1"/>
  <c r="Q30" i="1"/>
  <c r="Q31" i="1"/>
  <c r="Q32" i="1"/>
  <c r="Q33" i="1"/>
  <c r="Q34" i="1"/>
  <c r="Q35" i="1"/>
  <c r="AE33" i="1" l="1"/>
  <c r="AF33" i="1" s="1"/>
  <c r="AE12" i="1"/>
  <c r="AF12" i="1" s="1"/>
  <c r="AE13" i="1"/>
  <c r="AE14" i="1"/>
  <c r="AF14" i="1" s="1"/>
  <c r="AE15" i="1"/>
  <c r="AF15" i="1" s="1"/>
  <c r="AE16" i="1"/>
  <c r="AF16" i="1" s="1"/>
  <c r="AE17" i="1"/>
  <c r="AE18" i="1"/>
  <c r="AF18" i="1" s="1"/>
  <c r="AE19" i="1"/>
  <c r="AF19" i="1" s="1"/>
  <c r="AE20" i="1"/>
  <c r="AF20" i="1" s="1"/>
  <c r="AE21" i="1"/>
  <c r="AF21" i="1" s="1"/>
  <c r="AE22" i="1"/>
  <c r="AF22" i="1" s="1"/>
  <c r="AE23" i="1"/>
  <c r="AF23" i="1" s="1"/>
  <c r="AE24" i="1"/>
  <c r="AF24" i="1" s="1"/>
  <c r="AE25" i="1"/>
  <c r="AF25" i="1" s="1"/>
  <c r="AE26" i="1"/>
  <c r="AE27" i="1"/>
  <c r="AF27" i="1" s="1"/>
  <c r="AE28" i="1"/>
  <c r="AF28" i="1" s="1"/>
  <c r="AE29" i="1"/>
  <c r="AF29" i="1" s="1"/>
  <c r="AE30" i="1"/>
  <c r="AE31" i="1"/>
  <c r="AF31" i="1" s="1"/>
  <c r="AE32" i="1"/>
  <c r="AF32" i="1" s="1"/>
  <c r="AE34" i="1"/>
  <c r="AF34" i="1" s="1"/>
  <c r="AE35" i="1"/>
  <c r="AF35" i="1" s="1"/>
  <c r="AE36" i="1"/>
  <c r="AF36" i="1" s="1"/>
  <c r="AE37" i="1"/>
  <c r="AE38" i="1"/>
  <c r="AF38" i="1" s="1"/>
  <c r="AE39" i="1"/>
  <c r="AF39" i="1" s="1"/>
  <c r="AE40" i="1"/>
  <c r="AF40" i="1" s="1"/>
  <c r="AE41" i="1"/>
  <c r="AE11" i="1"/>
  <c r="AF11" i="1" s="1"/>
  <c r="AF30" i="1"/>
  <c r="AF41" i="1"/>
  <c r="AF37" i="1"/>
  <c r="AF26" i="1"/>
  <c r="AF17" i="1"/>
  <c r="AF13" i="1"/>
  <c r="S42" i="1"/>
  <c r="R42" i="1"/>
  <c r="Q42" i="1"/>
  <c r="T42" i="1"/>
  <c r="O42" i="1"/>
</calcChain>
</file>

<file path=xl/sharedStrings.xml><?xml version="1.0" encoding="utf-8"?>
<sst xmlns="http://schemas.openxmlformats.org/spreadsheetml/2006/main" count="72" uniqueCount="65">
  <si>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</si>
  <si>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</si>
  <si>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</si>
  <si>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</si>
  <si>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</si>
  <si>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</si>
  <si>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</si>
  <si>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</si>
  <si>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</si>
  <si>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</si>
  <si>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</si>
  <si>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</si>
  <si>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</si>
  <si>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</si>
  <si>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</si>
  <si>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</si>
  <si>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</si>
  <si>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</si>
  <si>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</si>
  <si>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</si>
  <si>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</si>
  <si>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</si>
  <si>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</si>
  <si>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</si>
  <si>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</si>
  <si>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</si>
  <si>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</si>
  <si>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</si>
  <si>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</si>
  <si>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</si>
  <si>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</si>
  <si>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</si>
  <si>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</si>
  <si>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</si>
  <si>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</si>
  <si>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</si>
  <si>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</si>
  <si>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</si>
  <si>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</si>
  <si>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</si>
  <si>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</si>
  <si>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</si>
  <si>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</si>
  <si>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 Рь 417/2014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>31.12.2018р.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</si>
  <si>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</si>
  <si>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</si>
  <si>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</si>
  <si>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</si>
  <si>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>Начальник служби ГВ та М</t>
  </si>
  <si>
    <t>В.С.Ісаєв</t>
  </si>
  <si>
    <t xml:space="preserve">  </t>
  </si>
  <si>
    <t xml:space="preserve"> </t>
  </si>
  <si>
    <t>Керівник служби, відповідальної за облік газу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</si>
  <si>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</si>
  <si>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</si>
  <si>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</si>
  <si>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t>переданого   Краматорським ЛВУМГ та прийнятий Новопсковським промисловим</t>
  </si>
  <si>
    <r>
      <t xml:space="preserve"> майданчиком Сєвєродонецького ЛВУМГ  по  ПВВГ "Рубіжне"  маршрут № </t>
    </r>
    <r>
      <rPr>
        <u/>
        <sz val="11"/>
        <color theme="1"/>
        <rFont val="Times New Roman"/>
        <family val="1"/>
        <charset val="204"/>
      </rPr>
      <t>636</t>
    </r>
  </si>
  <si>
    <r>
      <t>дата</t>
    </r>
    <r>
      <rPr>
        <u/>
        <sz val="8"/>
        <rFont val="Times New Roman"/>
        <family val="1"/>
        <charset val="204"/>
      </rPr>
      <t xml:space="preserve">     </t>
    </r>
  </si>
  <si>
    <t>*Обсяг природного газу за місяць з урахуванням ВТВ</t>
  </si>
  <si>
    <t>Всього*:</t>
  </si>
  <si>
    <t xml:space="preserve">   газопроводу  Новопсков - Рубіжне     за період з 01.12.2016 р. по 31.12.2016 р.</t>
  </si>
  <si>
    <t>03.01.2017 р.</t>
  </si>
  <si>
    <t>Осяг газу, тис. м3 (реверс)</t>
  </si>
  <si>
    <r>
      <t>Осяг газу, тис. м</t>
    </r>
    <r>
      <rPr>
        <b/>
        <vertAlign val="superscript"/>
        <sz val="11"/>
        <color theme="1"/>
        <rFont val="Times New Roman"/>
        <family val="1"/>
        <charset val="204"/>
      </rPr>
      <t xml:space="preserve">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</si>
</sst>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6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2" fillId="0" borderId="47" xfId="0" applyFont="1" applyBorder="1" applyProtection="1">
      <protection locked="0"/>
    </xf>
    <xf numFmtId="0" fontId="0" fillId="0" borderId="47" xfId="0" applyFont="1" applyBorder="1" applyProtection="1">
      <protection locked="0"/>
    </xf>
    <xf numFmtId="0" fontId="13" fillId="0" borderId="47" xfId="0" applyFont="1" applyBorder="1" applyProtection="1">
      <protection locked="0"/>
    </xf>
    <xf numFmtId="0" fontId="12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14" fillId="0" borderId="0" xfId="0" applyFont="1" applyProtection="1">
      <protection locked="0"/>
    </xf>
    <xf numFmtId="0" fontId="16" fillId="0" borderId="47" xfId="0" applyFont="1" applyBorder="1" applyProtection="1">
      <protection locked="0"/>
    </xf>
    <xf numFmtId="0" fontId="13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47" xfId="0" applyBorder="1" applyProtection="1">
      <protection locked="0"/>
    </xf>
    <xf numFmtId="165" fontId="17" fillId="0" borderId="29" xfId="0" applyNumberFormat="1" applyFont="1" applyBorder="1" applyAlignment="1" applyProtection="1">
      <alignment horizontal="center" vertical="center" wrapText="1"/>
      <protection locked="0"/>
    </xf>
    <xf numFmtId="0" fontId="18" fillId="0" borderId="47" xfId="0" applyFont="1" applyBorder="1" applyProtection="1">
      <protection locked="0"/>
    </xf>
    <xf numFmtId="164" fontId="20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Protection="1"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2" fontId="16" fillId="0" borderId="1" xfId="0" applyNumberFormat="1" applyFont="1" applyBorder="1" applyAlignment="1" applyProtection="1">
      <alignment horizontal="center" vertical="center" wrapText="1"/>
      <protection locked="0"/>
    </xf>
    <xf numFmtId="4" fontId="16" fillId="0" borderId="12" xfId="0" applyNumberFormat="1" applyFont="1" applyBorder="1" applyAlignment="1" applyProtection="1">
      <alignment horizontal="center" vertical="center" wrapText="1"/>
      <protection locked="0"/>
    </xf>
    <xf numFmtId="1" fontId="16" fillId="0" borderId="3" xfId="0" applyNumberFormat="1" applyFont="1" applyBorder="1" applyAlignment="1" applyProtection="1">
      <alignment horizontal="center" vertical="center" wrapText="1"/>
      <protection locked="0"/>
    </xf>
    <xf numFmtId="2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2" fontId="16" fillId="0" borderId="15" xfId="0" applyNumberFormat="1" applyFont="1" applyBorder="1" applyAlignment="1" applyProtection="1">
      <alignment horizontal="center" vertical="center" wrapText="1"/>
      <protection locked="0"/>
    </xf>
    <xf numFmtId="165" fontId="2" fillId="0" borderId="32" xfId="0" applyNumberFormat="1" applyFont="1" applyBorder="1" applyAlignment="1" applyProtection="1">
      <alignment vertical="center" wrapText="1"/>
      <protection locked="0"/>
    </xf>
    <xf numFmtId="165" fontId="2" fillId="0" borderId="8" xfId="0" applyNumberFormat="1" applyFont="1" applyBorder="1" applyProtection="1">
      <protection locked="0"/>
    </xf>
    <xf numFmtId="1" fontId="16" fillId="0" borderId="3" xfId="0" applyNumberFormat="1" applyFont="1" applyBorder="1" applyAlignment="1" applyProtection="1">
      <alignment wrapText="1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1" fontId="19" fillId="0" borderId="3" xfId="0" applyNumberFormat="1" applyFont="1" applyBorder="1" applyAlignment="1" applyProtection="1">
      <alignment wrapText="1"/>
      <protection locked="0"/>
    </xf>
    <xf numFmtId="2" fontId="19" fillId="0" borderId="1" xfId="0" applyNumberFormat="1" applyFont="1" applyBorder="1" applyAlignment="1" applyProtection="1">
      <alignment horizontal="center" vertical="center" wrapText="1"/>
      <protection locked="0"/>
    </xf>
    <xf numFmtId="1" fontId="19" fillId="0" borderId="3" xfId="0" applyNumberFormat="1" applyFont="1" applyBorder="1" applyAlignment="1" applyProtection="1">
      <alignment horizontal="center" vertical="center" wrapText="1"/>
      <protection locked="0"/>
    </xf>
    <xf numFmtId="1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16" fillId="0" borderId="30" xfId="0" applyFont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164" fontId="3" fillId="0" borderId="50" xfId="0" applyNumberFormat="1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164" fontId="23" fillId="0" borderId="49" xfId="0" applyNumberFormat="1" applyFont="1" applyBorder="1" applyAlignment="1">
      <alignment horizontal="center" vertical="center" wrapText="1"/>
    </xf>
    <xf numFmtId="164" fontId="17" fillId="0" borderId="29" xfId="0" applyNumberFormat="1" applyFont="1" applyBorder="1" applyAlignment="1" applyProtection="1">
      <alignment horizontal="center" vertical="center" wrapText="1"/>
      <protection locked="0"/>
    </xf>
    <xf numFmtId="164" fontId="17" fillId="0" borderId="49" xfId="0" applyNumberFormat="1" applyFont="1" applyBorder="1" applyAlignment="1" applyProtection="1">
      <alignment horizontal="center" vertical="center" wrapText="1"/>
      <protection locked="0"/>
    </xf>
    <xf numFmtId="1" fontId="17" fillId="0" borderId="29" xfId="0" applyNumberFormat="1" applyFont="1" applyBorder="1" applyAlignment="1" applyProtection="1">
      <alignment horizontal="center" vertical="center" wrapText="1"/>
      <protection locked="0"/>
    </xf>
    <xf numFmtId="1" fontId="17" fillId="0" borderId="45" xfId="0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13" fillId="0" borderId="47" xfId="0" applyFont="1" applyBorder="1" applyAlignment="1" applyProtection="1">
      <protection locked="0"/>
    </xf>
    <xf numFmtId="0" fontId="0" fillId="0" borderId="47" xfId="0" applyBorder="1" applyAlignment="1" applyProtection="1">
      <protection locked="0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2" fillId="0" borderId="0" xfId="0" applyFont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164" fontId="16" fillId="0" borderId="29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tabSelected="1" view="pageBreakPreview" zoomScale="75" zoomScaleNormal="100" zoomScaleSheetLayoutView="75" workbookViewId="0">
      <selection activeCell="N37" sqref="N37"/>
    </sheetView>
  </sheetViews>
  <sheetFormatPr defaultRowHeight="15" x14ac:dyDescent="0.25"/>
  <cols>
    <col min="1" max="1" width="4.85546875" style="1" customWidth="1"/>
    <col min="2" max="2" width="8.42578125" style="1" customWidth="1"/>
    <col min="3" max="13" width="7.28515625" style="1" customWidth="1"/>
    <col min="14" max="14" width="8" style="1" customWidth="1"/>
    <col min="15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5" width="6.5703125" style="1" customWidth="1"/>
    <col min="26" max="26" width="6.7109375" style="1" customWidth="1"/>
    <col min="27" max="27" width="6.5703125" style="1" customWidth="1"/>
    <col min="28" max="28" width="7.85546875" style="1" customWidth="1"/>
    <col min="29" max="29" width="9.140625" style="1" customWidth="1"/>
    <col min="30" max="30" width="8.85546875" style="1" customWidth="1"/>
    <col min="31" max="31" width="9.140625" style="1"/>
    <col min="32" max="32" width="7.5703125" style="1" bestFit="1" customWidth="1"/>
    <col min="33" max="33" width="9.5703125" style="1" bestFit="1" customWidth="1"/>
    <col min="34" max="34" width="7.5703125" style="1" bestFit="1" customWidth="1"/>
    <col min="35" max="35" width="10.28515625" style="1" bestFit="1" customWidth="1"/>
    <col min="36" max="16384" width="9.140625" style="1"/>
  </cols>
  <sheetData>
    <row r="1" spans="1:35" x14ac:dyDescent="0.25">
      <c r="A1" s="12" t="s">
        <v>16</v>
      </c>
      <c r="B1" s="2"/>
      <c r="C1" s="2"/>
      <c r="D1" s="2"/>
      <c r="M1" s="14" t="s">
        <v>4</v>
      </c>
    </row>
    <row r="2" spans="1:35" x14ac:dyDescent="0.25">
      <c r="A2" s="11" t="s">
        <v>41</v>
      </c>
      <c r="B2" s="2"/>
      <c r="C2" s="13"/>
      <c r="D2" s="2"/>
      <c r="F2" s="2"/>
      <c r="G2" s="2"/>
      <c r="H2" s="2"/>
      <c r="I2" s="2"/>
      <c r="J2" s="2"/>
      <c r="K2" s="129" t="s">
        <v>56</v>
      </c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73"/>
    </row>
    <row r="3" spans="1:35" ht="13.5" customHeight="1" x14ac:dyDescent="0.25">
      <c r="A3" s="12" t="s">
        <v>42</v>
      </c>
      <c r="C3" s="3"/>
      <c r="F3" s="2"/>
      <c r="G3" s="2"/>
      <c r="H3" s="2"/>
      <c r="I3" s="2"/>
      <c r="J3" s="2"/>
      <c r="K3" s="131" t="s">
        <v>57</v>
      </c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5"/>
      <c r="AC3" s="15"/>
      <c r="AD3" s="15"/>
    </row>
    <row r="4" spans="1:35" x14ac:dyDescent="0.25">
      <c r="A4" s="11" t="s">
        <v>17</v>
      </c>
      <c r="G4" s="2"/>
      <c r="H4" s="2"/>
      <c r="I4" s="2"/>
      <c r="K4" s="129" t="s">
        <v>61</v>
      </c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5"/>
      <c r="AC4" s="15"/>
      <c r="AD4" s="15"/>
    </row>
    <row r="5" spans="1:35" x14ac:dyDescent="0.25">
      <c r="A5" s="11" t="s">
        <v>43</v>
      </c>
      <c r="F5" s="2"/>
      <c r="G5" s="2"/>
      <c r="H5" s="2"/>
      <c r="K5" s="3"/>
      <c r="M5" s="15"/>
      <c r="O5" s="15"/>
      <c r="P5" s="15"/>
      <c r="Q5" s="15"/>
      <c r="R5" s="15"/>
      <c r="S5" s="15"/>
      <c r="V5" s="15"/>
      <c r="W5" s="3"/>
      <c r="X5" s="15"/>
      <c r="Y5" s="15"/>
      <c r="Z5" s="15"/>
    </row>
    <row r="6" spans="1:35" ht="5.25" customHeight="1" thickBot="1" x14ac:dyDescent="0.3"/>
    <row r="7" spans="1:35" ht="26.25" customHeight="1" thickBot="1" x14ac:dyDescent="0.3">
      <c r="A7" s="92" t="s">
        <v>0</v>
      </c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  <c r="N7" s="132" t="s">
        <v>26</v>
      </c>
      <c r="O7" s="144"/>
      <c r="P7" s="144"/>
      <c r="Q7" s="144"/>
      <c r="R7" s="144"/>
      <c r="S7" s="144"/>
      <c r="T7" s="144"/>
      <c r="U7" s="144"/>
      <c r="V7" s="144"/>
      <c r="W7" s="145"/>
      <c r="X7" s="101" t="s">
        <v>21</v>
      </c>
      <c r="Y7" s="99" t="s">
        <v>2</v>
      </c>
      <c r="Z7" s="95" t="s">
        <v>13</v>
      </c>
      <c r="AA7" s="95" t="s">
        <v>14</v>
      </c>
      <c r="AB7" s="97" t="s">
        <v>15</v>
      </c>
      <c r="AC7" s="126" t="s">
        <v>63</v>
      </c>
      <c r="AD7" s="92" t="s">
        <v>64</v>
      </c>
    </row>
    <row r="8" spans="1:35" ht="16.5" customHeight="1" thickBot="1" x14ac:dyDescent="0.3">
      <c r="A8" s="94"/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7"/>
      <c r="N8" s="126" t="s">
        <v>22</v>
      </c>
      <c r="O8" s="20" t="s">
        <v>24</v>
      </c>
      <c r="P8" s="20"/>
      <c r="Q8" s="20"/>
      <c r="R8" s="20"/>
      <c r="S8" s="20"/>
      <c r="T8" s="20"/>
      <c r="U8" s="20"/>
      <c r="V8" s="20" t="s">
        <v>25</v>
      </c>
      <c r="W8" s="23"/>
      <c r="X8" s="102"/>
      <c r="Y8" s="100"/>
      <c r="Z8" s="96"/>
      <c r="AA8" s="96"/>
      <c r="AB8" s="98"/>
      <c r="AC8" s="127"/>
      <c r="AD8" s="93"/>
    </row>
    <row r="9" spans="1:35" ht="15" customHeight="1" x14ac:dyDescent="0.25">
      <c r="A9" s="94"/>
      <c r="B9" s="103" t="s">
        <v>29</v>
      </c>
      <c r="C9" s="105" t="s">
        <v>30</v>
      </c>
      <c r="D9" s="105" t="s">
        <v>31</v>
      </c>
      <c r="E9" s="105" t="s">
        <v>36</v>
      </c>
      <c r="F9" s="105" t="s">
        <v>37</v>
      </c>
      <c r="G9" s="105" t="s">
        <v>34</v>
      </c>
      <c r="H9" s="105" t="s">
        <v>38</v>
      </c>
      <c r="I9" s="105" t="s">
        <v>35</v>
      </c>
      <c r="J9" s="105" t="s">
        <v>33</v>
      </c>
      <c r="K9" s="105" t="s">
        <v>32</v>
      </c>
      <c r="L9" s="105" t="s">
        <v>39</v>
      </c>
      <c r="M9" s="124" t="s">
        <v>40</v>
      </c>
      <c r="N9" s="127"/>
      <c r="O9" s="138" t="s">
        <v>27</v>
      </c>
      <c r="P9" s="140" t="s">
        <v>7</v>
      </c>
      <c r="Q9" s="97" t="s">
        <v>8</v>
      </c>
      <c r="R9" s="103" t="s">
        <v>28</v>
      </c>
      <c r="S9" s="105" t="s">
        <v>9</v>
      </c>
      <c r="T9" s="124" t="s">
        <v>10</v>
      </c>
      <c r="U9" s="142" t="s">
        <v>23</v>
      </c>
      <c r="V9" s="105" t="s">
        <v>11</v>
      </c>
      <c r="W9" s="124" t="s">
        <v>12</v>
      </c>
      <c r="X9" s="102"/>
      <c r="Y9" s="100"/>
      <c r="Z9" s="96"/>
      <c r="AA9" s="96"/>
      <c r="AB9" s="98"/>
      <c r="AC9" s="127"/>
      <c r="AD9" s="93"/>
    </row>
    <row r="10" spans="1:35" ht="92.25" customHeight="1" x14ac:dyDescent="0.25">
      <c r="A10" s="94"/>
      <c r="B10" s="104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25"/>
      <c r="N10" s="128"/>
      <c r="O10" s="139"/>
      <c r="P10" s="141"/>
      <c r="Q10" s="98"/>
      <c r="R10" s="104"/>
      <c r="S10" s="106"/>
      <c r="T10" s="125"/>
      <c r="U10" s="143"/>
      <c r="V10" s="106"/>
      <c r="W10" s="125"/>
      <c r="X10" s="102"/>
      <c r="Y10" s="100"/>
      <c r="Z10" s="96"/>
      <c r="AA10" s="96"/>
      <c r="AB10" s="98"/>
      <c r="AC10" s="128"/>
      <c r="AD10" s="93"/>
    </row>
    <row r="11" spans="1:35" x14ac:dyDescent="0.25">
      <c r="A11" s="24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64">
        <v>0.76470000000000005</v>
      </c>
      <c r="O11" s="67">
        <v>8166</v>
      </c>
      <c r="P11" s="68">
        <v>34.19</v>
      </c>
      <c r="Q11" s="54">
        <f>P11/3.6</f>
        <v>9.4972222222222218</v>
      </c>
      <c r="R11" s="69">
        <v>9038</v>
      </c>
      <c r="S11" s="68">
        <v>37.840000000000003</v>
      </c>
      <c r="T11" s="56">
        <f>S11/3.6</f>
        <v>10.511111111111111</v>
      </c>
      <c r="U11" s="70">
        <v>11372</v>
      </c>
      <c r="V11" s="71">
        <v>47.61</v>
      </c>
      <c r="W11" s="56">
        <f>V11/3.6</f>
        <v>13.225</v>
      </c>
      <c r="X11" s="21"/>
      <c r="Y11" s="18"/>
      <c r="Z11" s="18"/>
      <c r="AA11" s="18"/>
      <c r="AB11" s="22"/>
      <c r="AC11" s="76">
        <v>11.122199999999999</v>
      </c>
      <c r="AD11" s="82">
        <v>0</v>
      </c>
      <c r="AE11" s="16">
        <f>SUM(B11:M11)+$K$42+$N$42</f>
        <v>0</v>
      </c>
      <c r="AF11" s="17" t="str">
        <f>IF(AE11=100,"ОК"," ")</f>
        <v xml:space="preserve"> </v>
      </c>
      <c r="AG11" s="8"/>
      <c r="AH11" s="8"/>
      <c r="AI11" s="8"/>
    </row>
    <row r="12" spans="1:35" x14ac:dyDescent="0.25">
      <c r="A12" s="24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4">
        <v>0.76419999999999999</v>
      </c>
      <c r="O12" s="67">
        <v>8166</v>
      </c>
      <c r="P12" s="68">
        <v>34.19</v>
      </c>
      <c r="Q12" s="54">
        <f>P12/3.6</f>
        <v>9.4972222222222218</v>
      </c>
      <c r="R12" s="69">
        <v>9038</v>
      </c>
      <c r="S12" s="68">
        <v>37.840000000000003</v>
      </c>
      <c r="T12" s="56">
        <f t="shared" ref="T12:T41" si="0">S12/3.6</f>
        <v>10.511111111111111</v>
      </c>
      <c r="U12" s="70">
        <v>11372</v>
      </c>
      <c r="V12" s="71">
        <v>47.61</v>
      </c>
      <c r="W12" s="56">
        <f t="shared" ref="W12:W41" si="1">V12/3.6</f>
        <v>13.225</v>
      </c>
      <c r="X12" s="21"/>
      <c r="Y12" s="18"/>
      <c r="Z12" s="18"/>
      <c r="AA12" s="18"/>
      <c r="AB12" s="22"/>
      <c r="AC12" s="76">
        <v>0</v>
      </c>
      <c r="AD12" s="82">
        <v>0</v>
      </c>
      <c r="AE12" s="16">
        <f t="shared" ref="AE12:AE41" si="2">SUM(B12:M12)+$K$42+$N$42</f>
        <v>0</v>
      </c>
      <c r="AF12" s="17" t="str">
        <f>IF(AE12=100,"ОК"," ")</f>
        <v xml:space="preserve"> </v>
      </c>
      <c r="AG12" s="8"/>
      <c r="AH12" s="8"/>
      <c r="AI12" s="8"/>
    </row>
    <row r="13" spans="1:35" x14ac:dyDescent="0.25">
      <c r="A13" s="24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24">
        <v>0.76329999999999998</v>
      </c>
      <c r="O13" s="67">
        <v>8166</v>
      </c>
      <c r="P13" s="68">
        <v>34.19</v>
      </c>
      <c r="Q13" s="54">
        <f t="shared" ref="Q13:Q41" si="3">P13/3.6</f>
        <v>9.4972222222222218</v>
      </c>
      <c r="R13" s="69">
        <v>9038</v>
      </c>
      <c r="S13" s="68">
        <v>37.840000000000003</v>
      </c>
      <c r="T13" s="56">
        <f t="shared" si="0"/>
        <v>10.511111111111111</v>
      </c>
      <c r="U13" s="70">
        <v>11372</v>
      </c>
      <c r="V13" s="71">
        <v>47.61</v>
      </c>
      <c r="W13" s="56">
        <f t="shared" si="1"/>
        <v>13.225</v>
      </c>
      <c r="X13" s="21"/>
      <c r="Y13" s="18"/>
      <c r="Z13" s="18"/>
      <c r="AA13" s="18"/>
      <c r="AB13" s="22"/>
      <c r="AC13" s="76">
        <v>0</v>
      </c>
      <c r="AD13" s="82">
        <v>0</v>
      </c>
      <c r="AE13" s="16">
        <f t="shared" si="2"/>
        <v>0</v>
      </c>
      <c r="AF13" s="17" t="str">
        <f>IF(AE13=100,"ОК"," ")</f>
        <v xml:space="preserve"> </v>
      </c>
      <c r="AG13" s="8"/>
      <c r="AH13" s="8"/>
      <c r="AI13" s="8"/>
    </row>
    <row r="14" spans="1:35" x14ac:dyDescent="0.25">
      <c r="A14" s="24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4">
        <v>0.76180000000000003</v>
      </c>
      <c r="O14" s="67">
        <v>8166</v>
      </c>
      <c r="P14" s="68">
        <v>34.19</v>
      </c>
      <c r="Q14" s="54">
        <f t="shared" si="3"/>
        <v>9.4972222222222218</v>
      </c>
      <c r="R14" s="69">
        <v>9038</v>
      </c>
      <c r="S14" s="68">
        <v>37.840000000000003</v>
      </c>
      <c r="T14" s="56">
        <f t="shared" si="0"/>
        <v>10.511111111111111</v>
      </c>
      <c r="U14" s="70">
        <v>11372</v>
      </c>
      <c r="V14" s="71">
        <v>47.61</v>
      </c>
      <c r="W14" s="56">
        <f t="shared" si="1"/>
        <v>13.225</v>
      </c>
      <c r="X14" s="31"/>
      <c r="Y14" s="18"/>
      <c r="Z14" s="18"/>
      <c r="AA14" s="18"/>
      <c r="AB14" s="22"/>
      <c r="AC14" s="76">
        <v>22.9876</v>
      </c>
      <c r="AD14" s="82">
        <v>0</v>
      </c>
      <c r="AE14" s="16">
        <f t="shared" si="2"/>
        <v>0</v>
      </c>
      <c r="AF14" s="17" t="str">
        <f t="shared" ref="AF14:AF41" si="4">IF(AE14=100,"ОК"," ")</f>
        <v xml:space="preserve"> </v>
      </c>
      <c r="AG14" s="8"/>
      <c r="AH14" s="8"/>
      <c r="AI14" s="8"/>
    </row>
    <row r="15" spans="1:35" x14ac:dyDescent="0.25">
      <c r="A15" s="24">
        <v>5</v>
      </c>
      <c r="B15" s="10">
        <v>91.682100000000005</v>
      </c>
      <c r="C15" s="10">
        <v>3.8584999999999998</v>
      </c>
      <c r="D15" s="10">
        <v>0.73970000000000002</v>
      </c>
      <c r="E15" s="10">
        <v>5.4600000000000003E-2</v>
      </c>
      <c r="F15" s="10">
        <v>7.7600000000000002E-2</v>
      </c>
      <c r="G15" s="10">
        <v>2.0000000000000001E-4</v>
      </c>
      <c r="H15" s="10">
        <v>1.5599999999999999E-2</v>
      </c>
      <c r="I15" s="10">
        <v>1.17E-2</v>
      </c>
      <c r="J15" s="10">
        <v>7.6E-3</v>
      </c>
      <c r="K15" s="10">
        <v>1.15E-2</v>
      </c>
      <c r="L15" s="10">
        <v>3.3773</v>
      </c>
      <c r="M15" s="10">
        <v>0.1636</v>
      </c>
      <c r="N15" s="24">
        <v>0.75560000000000005</v>
      </c>
      <c r="O15" s="63">
        <v>8066</v>
      </c>
      <c r="P15" s="53">
        <v>33.770000000000003</v>
      </c>
      <c r="Q15" s="54">
        <f t="shared" si="3"/>
        <v>9.3805555555555564</v>
      </c>
      <c r="R15" s="55">
        <v>8938</v>
      </c>
      <c r="S15" s="53">
        <v>37.42</v>
      </c>
      <c r="T15" s="56">
        <f t="shared" si="0"/>
        <v>10.394444444444444</v>
      </c>
      <c r="U15" s="58">
        <v>11548</v>
      </c>
      <c r="V15" s="57">
        <v>48.35</v>
      </c>
      <c r="W15" s="56">
        <f t="shared" si="1"/>
        <v>13.430555555555555</v>
      </c>
      <c r="X15" s="21">
        <v>-13.2</v>
      </c>
      <c r="Y15" s="18"/>
      <c r="Z15" s="18"/>
      <c r="AA15" s="18"/>
      <c r="AB15" s="22"/>
      <c r="AC15" s="76">
        <v>47.143300000000004</v>
      </c>
      <c r="AD15" s="82">
        <v>0</v>
      </c>
      <c r="AE15" s="16">
        <f t="shared" si="2"/>
        <v>100.00000000000003</v>
      </c>
      <c r="AF15" s="17" t="str">
        <f t="shared" si="4"/>
        <v>ОК</v>
      </c>
      <c r="AG15" s="8"/>
      <c r="AH15" s="8"/>
      <c r="AI15" s="8"/>
    </row>
    <row r="16" spans="1:35" x14ac:dyDescent="0.25">
      <c r="A16" s="24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64">
        <v>0.755</v>
      </c>
      <c r="O16" s="67">
        <v>8066</v>
      </c>
      <c r="P16" s="68">
        <v>33.770000000000003</v>
      </c>
      <c r="Q16" s="54">
        <f t="shared" si="3"/>
        <v>9.3805555555555564</v>
      </c>
      <c r="R16" s="69">
        <v>8938</v>
      </c>
      <c r="S16" s="68">
        <v>37.42</v>
      </c>
      <c r="T16" s="56">
        <f t="shared" si="0"/>
        <v>10.394444444444444</v>
      </c>
      <c r="U16" s="72">
        <v>11548</v>
      </c>
      <c r="V16" s="71">
        <v>48.35</v>
      </c>
      <c r="W16" s="56">
        <f t="shared" si="1"/>
        <v>13.430555555555555</v>
      </c>
      <c r="X16" s="21"/>
      <c r="Y16" s="18"/>
      <c r="Z16" s="18"/>
      <c r="AA16" s="18"/>
      <c r="AB16" s="22"/>
      <c r="AC16" s="76">
        <v>0</v>
      </c>
      <c r="AD16" s="82">
        <v>0</v>
      </c>
      <c r="AE16" s="16">
        <f t="shared" si="2"/>
        <v>0</v>
      </c>
      <c r="AF16" s="17" t="str">
        <f t="shared" si="4"/>
        <v xml:space="preserve"> </v>
      </c>
      <c r="AG16" s="8"/>
      <c r="AH16" s="8"/>
      <c r="AI16" s="8"/>
    </row>
    <row r="17" spans="1:35" x14ac:dyDescent="0.25">
      <c r="A17" s="24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4">
        <v>0.75560000000000005</v>
      </c>
      <c r="O17" s="67">
        <v>8066</v>
      </c>
      <c r="P17" s="68">
        <v>33.770000000000003</v>
      </c>
      <c r="Q17" s="54">
        <f t="shared" si="3"/>
        <v>9.3805555555555564</v>
      </c>
      <c r="R17" s="69">
        <v>8938</v>
      </c>
      <c r="S17" s="68">
        <v>37.42</v>
      </c>
      <c r="T17" s="56">
        <f>S17/3.6</f>
        <v>10.394444444444444</v>
      </c>
      <c r="U17" s="72">
        <v>11548</v>
      </c>
      <c r="V17" s="71">
        <v>48.35</v>
      </c>
      <c r="W17" s="56">
        <f t="shared" si="1"/>
        <v>13.430555555555555</v>
      </c>
      <c r="X17" s="21"/>
      <c r="Y17" s="18"/>
      <c r="Z17" s="18"/>
      <c r="AA17" s="18"/>
      <c r="AB17" s="22"/>
      <c r="AC17" s="77">
        <v>201.26310000000001</v>
      </c>
      <c r="AD17" s="82">
        <v>0</v>
      </c>
      <c r="AE17" s="16">
        <f t="shared" si="2"/>
        <v>0</v>
      </c>
      <c r="AF17" s="17" t="str">
        <f t="shared" si="4"/>
        <v xml:space="preserve"> </v>
      </c>
      <c r="AG17" s="8"/>
      <c r="AH17" s="8"/>
      <c r="AI17" s="8"/>
    </row>
    <row r="18" spans="1:35" x14ac:dyDescent="0.25">
      <c r="A18" s="24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24">
        <v>0.75529999999999997</v>
      </c>
      <c r="O18" s="67">
        <v>8066</v>
      </c>
      <c r="P18" s="68">
        <v>33.770000000000003</v>
      </c>
      <c r="Q18" s="54">
        <f t="shared" si="3"/>
        <v>9.3805555555555564</v>
      </c>
      <c r="R18" s="69">
        <v>8938</v>
      </c>
      <c r="S18" s="68">
        <v>37.42</v>
      </c>
      <c r="T18" s="56">
        <f>S18/3.6</f>
        <v>10.394444444444444</v>
      </c>
      <c r="U18" s="72">
        <v>11548</v>
      </c>
      <c r="V18" s="71">
        <v>48.35</v>
      </c>
      <c r="W18" s="56">
        <f t="shared" si="1"/>
        <v>13.430555555555555</v>
      </c>
      <c r="X18" s="21"/>
      <c r="Y18" s="18"/>
      <c r="Z18" s="18"/>
      <c r="AA18" s="18"/>
      <c r="AB18" s="22"/>
      <c r="AC18" s="76">
        <v>44.573099999999997</v>
      </c>
      <c r="AD18" s="82">
        <v>0</v>
      </c>
      <c r="AE18" s="16">
        <f t="shared" si="2"/>
        <v>0</v>
      </c>
      <c r="AF18" s="17" t="str">
        <f t="shared" si="4"/>
        <v xml:space="preserve"> </v>
      </c>
      <c r="AG18" s="8"/>
      <c r="AH18" s="8"/>
      <c r="AI18" s="8"/>
    </row>
    <row r="19" spans="1:35" x14ac:dyDescent="0.25">
      <c r="A19" s="24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4">
        <v>0.75939999999999996</v>
      </c>
      <c r="O19" s="67">
        <v>8066</v>
      </c>
      <c r="P19" s="68">
        <v>33.770000000000003</v>
      </c>
      <c r="Q19" s="54">
        <f t="shared" si="3"/>
        <v>9.3805555555555564</v>
      </c>
      <c r="R19" s="69">
        <v>8938</v>
      </c>
      <c r="S19" s="68">
        <v>37.42</v>
      </c>
      <c r="T19" s="56">
        <f>S19/3.6</f>
        <v>10.394444444444444</v>
      </c>
      <c r="U19" s="72">
        <v>11548</v>
      </c>
      <c r="V19" s="71">
        <v>48.35</v>
      </c>
      <c r="W19" s="56">
        <f t="shared" si="1"/>
        <v>13.430555555555555</v>
      </c>
      <c r="X19" s="31">
        <v>-9</v>
      </c>
      <c r="Y19" s="18"/>
      <c r="Z19" s="18"/>
      <c r="AA19" s="18"/>
      <c r="AB19" s="22"/>
      <c r="AC19" s="76">
        <v>211.8135</v>
      </c>
      <c r="AD19" s="82">
        <v>0</v>
      </c>
      <c r="AE19" s="16">
        <f t="shared" si="2"/>
        <v>0</v>
      </c>
      <c r="AF19" s="17" t="str">
        <f t="shared" si="4"/>
        <v xml:space="preserve"> </v>
      </c>
      <c r="AG19" s="8"/>
      <c r="AH19" s="8"/>
      <c r="AI19" s="8"/>
    </row>
    <row r="20" spans="1:35" x14ac:dyDescent="0.25">
      <c r="A20" s="24">
        <v>10</v>
      </c>
      <c r="B20" s="10"/>
      <c r="C20" s="10"/>
      <c r="D20" s="10"/>
      <c r="E20" s="10"/>
      <c r="F20" s="10"/>
      <c r="G20" s="10"/>
      <c r="H20" s="10"/>
      <c r="I20" s="10"/>
      <c r="J20" s="46"/>
      <c r="K20" s="10"/>
      <c r="L20" s="10"/>
      <c r="M20" s="10"/>
      <c r="N20" s="24">
        <v>0.76039999999999996</v>
      </c>
      <c r="O20" s="67">
        <v>8066</v>
      </c>
      <c r="P20" s="68">
        <v>33.770000000000003</v>
      </c>
      <c r="Q20" s="54">
        <f>P23/3.6</f>
        <v>9.4777777777777761</v>
      </c>
      <c r="R20" s="69">
        <v>8938</v>
      </c>
      <c r="S20" s="68">
        <v>37.42</v>
      </c>
      <c r="T20" s="56">
        <f>S20/3.6</f>
        <v>10.394444444444444</v>
      </c>
      <c r="U20" s="72">
        <v>11548</v>
      </c>
      <c r="V20" s="71">
        <v>48.35</v>
      </c>
      <c r="W20" s="56">
        <f t="shared" si="1"/>
        <v>13.430555555555555</v>
      </c>
      <c r="X20" s="21"/>
      <c r="Y20" s="18"/>
      <c r="Z20" s="18"/>
      <c r="AA20" s="18"/>
      <c r="AB20" s="22"/>
      <c r="AC20" s="76">
        <v>231.7313</v>
      </c>
      <c r="AD20" s="82">
        <v>0</v>
      </c>
      <c r="AE20" s="16">
        <f t="shared" si="2"/>
        <v>0</v>
      </c>
      <c r="AF20" s="17" t="str">
        <f t="shared" si="4"/>
        <v xml:space="preserve"> </v>
      </c>
      <c r="AG20" s="8"/>
      <c r="AH20" s="8"/>
      <c r="AI20" s="8"/>
    </row>
    <row r="21" spans="1:35" x14ac:dyDescent="0.25">
      <c r="A21" s="24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4">
        <v>0.75339999999999996</v>
      </c>
      <c r="O21" s="67">
        <v>8066</v>
      </c>
      <c r="P21" s="68">
        <v>33.770000000000003</v>
      </c>
      <c r="Q21" s="54">
        <f t="shared" si="3"/>
        <v>9.3805555555555564</v>
      </c>
      <c r="R21" s="69">
        <v>8938</v>
      </c>
      <c r="S21" s="68">
        <v>37.42</v>
      </c>
      <c r="T21" s="56">
        <f t="shared" si="0"/>
        <v>10.394444444444444</v>
      </c>
      <c r="U21" s="72">
        <v>11548</v>
      </c>
      <c r="V21" s="71">
        <v>48.35</v>
      </c>
      <c r="W21" s="56">
        <f t="shared" si="1"/>
        <v>13.430555555555555</v>
      </c>
      <c r="X21" s="21"/>
      <c r="Y21" s="18"/>
      <c r="Z21" s="18"/>
      <c r="AA21" s="18"/>
      <c r="AB21" s="22"/>
      <c r="AC21" s="76">
        <v>366.62259999999998</v>
      </c>
      <c r="AD21" s="82">
        <v>0</v>
      </c>
      <c r="AE21" s="16">
        <f t="shared" si="2"/>
        <v>0</v>
      </c>
      <c r="AF21" s="17" t="str">
        <f t="shared" si="4"/>
        <v xml:space="preserve"> </v>
      </c>
      <c r="AG21" s="8"/>
      <c r="AH21" s="8"/>
      <c r="AI21" s="8"/>
    </row>
    <row r="22" spans="1:35" x14ac:dyDescent="0.25">
      <c r="A22" s="24">
        <v>12</v>
      </c>
      <c r="B22" s="10">
        <v>89.656400000000005</v>
      </c>
      <c r="C22" s="10">
        <v>3.4782999999999999</v>
      </c>
      <c r="D22" s="10">
        <v>1.3595999999999999</v>
      </c>
      <c r="E22" s="10">
        <v>0.18240000000000001</v>
      </c>
      <c r="F22" s="10">
        <v>0.33929999999999999</v>
      </c>
      <c r="G22" s="10">
        <v>5.1000000000000004E-3</v>
      </c>
      <c r="H22" s="10">
        <v>8.2100000000000006E-2</v>
      </c>
      <c r="I22" s="10">
        <v>6.6699999999999995E-2</v>
      </c>
      <c r="J22" s="10">
        <v>7.9600000000000004E-2</v>
      </c>
      <c r="K22" s="10">
        <v>9.7999999999999997E-3</v>
      </c>
      <c r="L22" s="10">
        <v>3.1970999999999998</v>
      </c>
      <c r="M22" s="10">
        <v>1.5436000000000001</v>
      </c>
      <c r="N22" s="24">
        <v>0.75019999999999998</v>
      </c>
      <c r="O22" s="55">
        <v>8151</v>
      </c>
      <c r="P22" s="53">
        <v>34.119999999999997</v>
      </c>
      <c r="Q22" s="54">
        <f t="shared" si="3"/>
        <v>9.4777777777777761</v>
      </c>
      <c r="R22" s="55">
        <v>9024</v>
      </c>
      <c r="S22" s="53">
        <v>37.78</v>
      </c>
      <c r="T22" s="56">
        <f t="shared" si="0"/>
        <v>10.494444444444445</v>
      </c>
      <c r="U22" s="58">
        <v>11407</v>
      </c>
      <c r="V22" s="57">
        <v>47.76</v>
      </c>
      <c r="W22" s="56">
        <f t="shared" si="1"/>
        <v>13.266666666666666</v>
      </c>
      <c r="X22" s="21">
        <v>-4.5</v>
      </c>
      <c r="Y22" s="18"/>
      <c r="Z22" s="18"/>
      <c r="AA22" s="18"/>
      <c r="AB22" s="22"/>
      <c r="AC22" s="76">
        <v>284.50889999999998</v>
      </c>
      <c r="AD22" s="82">
        <v>0</v>
      </c>
      <c r="AE22" s="16">
        <f t="shared" si="2"/>
        <v>100</v>
      </c>
      <c r="AF22" s="17" t="str">
        <f t="shared" si="4"/>
        <v>ОК</v>
      </c>
      <c r="AG22" s="8"/>
      <c r="AH22" s="8"/>
      <c r="AI22" s="8"/>
    </row>
    <row r="23" spans="1:35" x14ac:dyDescent="0.25">
      <c r="A23" s="24">
        <v>13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4">
        <v>0.74750000000000005</v>
      </c>
      <c r="O23" s="67">
        <v>8151</v>
      </c>
      <c r="P23" s="68">
        <v>34.119999999999997</v>
      </c>
      <c r="Q23" s="54">
        <f t="shared" si="3"/>
        <v>9.4777777777777761</v>
      </c>
      <c r="R23" s="69">
        <v>9024</v>
      </c>
      <c r="S23" s="68">
        <v>37.78</v>
      </c>
      <c r="T23" s="56">
        <f t="shared" si="0"/>
        <v>10.494444444444445</v>
      </c>
      <c r="U23" s="72">
        <v>11407</v>
      </c>
      <c r="V23" s="71">
        <v>47.76</v>
      </c>
      <c r="W23" s="56">
        <f t="shared" si="1"/>
        <v>13.266666666666666</v>
      </c>
      <c r="X23" s="21"/>
      <c r="Y23" s="18"/>
      <c r="Z23" s="18"/>
      <c r="AA23" s="18"/>
      <c r="AB23" s="22"/>
      <c r="AC23" s="76">
        <v>24.002099999999999</v>
      </c>
      <c r="AD23" s="82">
        <v>0</v>
      </c>
      <c r="AE23" s="16">
        <f t="shared" si="2"/>
        <v>0</v>
      </c>
      <c r="AF23" s="17" t="str">
        <f t="shared" si="4"/>
        <v xml:space="preserve"> </v>
      </c>
      <c r="AG23" s="8"/>
      <c r="AH23" s="8"/>
      <c r="AI23" s="8"/>
    </row>
    <row r="24" spans="1:35" x14ac:dyDescent="0.25">
      <c r="A24" s="24">
        <v>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24">
        <v>0.75090000000000001</v>
      </c>
      <c r="O24" s="67">
        <v>8151</v>
      </c>
      <c r="P24" s="68">
        <v>34.119999999999997</v>
      </c>
      <c r="Q24" s="54">
        <f t="shared" si="3"/>
        <v>9.4777777777777761</v>
      </c>
      <c r="R24" s="69">
        <v>9024</v>
      </c>
      <c r="S24" s="68">
        <v>37.78</v>
      </c>
      <c r="T24" s="56">
        <f t="shared" si="0"/>
        <v>10.494444444444445</v>
      </c>
      <c r="U24" s="72">
        <v>11407</v>
      </c>
      <c r="V24" s="71">
        <v>47.76</v>
      </c>
      <c r="W24" s="56">
        <f t="shared" si="1"/>
        <v>13.266666666666666</v>
      </c>
      <c r="X24" s="21"/>
      <c r="Y24" s="18"/>
      <c r="Z24" s="18"/>
      <c r="AA24" s="18"/>
      <c r="AB24" s="22"/>
      <c r="AC24" s="76">
        <v>0</v>
      </c>
      <c r="AD24" s="82">
        <v>0</v>
      </c>
      <c r="AE24" s="16">
        <f t="shared" si="2"/>
        <v>0</v>
      </c>
      <c r="AF24" s="17" t="str">
        <f t="shared" si="4"/>
        <v xml:space="preserve"> </v>
      </c>
      <c r="AG24" s="8"/>
      <c r="AH24" s="8"/>
      <c r="AI24" s="8"/>
    </row>
    <row r="25" spans="1:35" x14ac:dyDescent="0.25">
      <c r="A25" s="24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66">
        <v>0.74850000000000005</v>
      </c>
      <c r="O25" s="67">
        <v>8151</v>
      </c>
      <c r="P25" s="68">
        <v>34.119999999999997</v>
      </c>
      <c r="Q25" s="54">
        <f t="shared" si="3"/>
        <v>9.4777777777777761</v>
      </c>
      <c r="R25" s="69">
        <v>9024</v>
      </c>
      <c r="S25" s="68">
        <v>37.78</v>
      </c>
      <c r="T25" s="56">
        <f t="shared" si="0"/>
        <v>10.494444444444445</v>
      </c>
      <c r="U25" s="72">
        <v>11407</v>
      </c>
      <c r="V25" s="71">
        <v>47.76</v>
      </c>
      <c r="W25" s="56">
        <f t="shared" si="1"/>
        <v>13.266666666666666</v>
      </c>
      <c r="X25" s="21"/>
      <c r="Y25" s="18"/>
      <c r="Z25" s="18"/>
      <c r="AA25" s="18"/>
      <c r="AB25" s="22"/>
      <c r="AC25" s="76">
        <v>0</v>
      </c>
      <c r="AD25" s="82">
        <v>0</v>
      </c>
      <c r="AE25" s="16">
        <f t="shared" si="2"/>
        <v>0</v>
      </c>
      <c r="AF25" s="17" t="str">
        <f t="shared" si="4"/>
        <v xml:space="preserve"> </v>
      </c>
      <c r="AG25" s="8"/>
      <c r="AH25" s="8"/>
      <c r="AI25" s="8"/>
    </row>
    <row r="26" spans="1:35" x14ac:dyDescent="0.25">
      <c r="A26" s="24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66">
        <v>0.74470000000000003</v>
      </c>
      <c r="O26" s="67">
        <v>8151</v>
      </c>
      <c r="P26" s="68">
        <v>34.119999999999997</v>
      </c>
      <c r="Q26" s="54">
        <f t="shared" si="3"/>
        <v>9.4777777777777761</v>
      </c>
      <c r="R26" s="69">
        <v>9024</v>
      </c>
      <c r="S26" s="68">
        <v>37.78</v>
      </c>
      <c r="T26" s="56">
        <f t="shared" si="0"/>
        <v>10.494444444444445</v>
      </c>
      <c r="U26" s="72">
        <v>11407</v>
      </c>
      <c r="V26" s="71">
        <v>47.76</v>
      </c>
      <c r="W26" s="56">
        <f t="shared" si="1"/>
        <v>13.266666666666666</v>
      </c>
      <c r="X26" s="31"/>
      <c r="Y26" s="18"/>
      <c r="Z26" s="18"/>
      <c r="AA26" s="18"/>
      <c r="AB26" s="22"/>
      <c r="AC26" s="76">
        <v>0</v>
      </c>
      <c r="AD26" s="82">
        <v>0</v>
      </c>
      <c r="AE26" s="16">
        <f t="shared" si="2"/>
        <v>0</v>
      </c>
      <c r="AF26" s="17" t="str">
        <f t="shared" si="4"/>
        <v xml:space="preserve"> </v>
      </c>
      <c r="AG26" s="8"/>
      <c r="AH26" s="8"/>
      <c r="AI26" s="8"/>
    </row>
    <row r="27" spans="1:35" x14ac:dyDescent="0.25">
      <c r="A27" s="24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66">
        <v>0.72070000000000001</v>
      </c>
      <c r="O27" s="67">
        <v>8151</v>
      </c>
      <c r="P27" s="68">
        <v>34.119999999999997</v>
      </c>
      <c r="Q27" s="54">
        <f t="shared" si="3"/>
        <v>9.4777777777777761</v>
      </c>
      <c r="R27" s="69">
        <v>9024</v>
      </c>
      <c r="S27" s="68">
        <v>37.78</v>
      </c>
      <c r="T27" s="56">
        <f t="shared" si="0"/>
        <v>10.494444444444445</v>
      </c>
      <c r="U27" s="72">
        <v>11407</v>
      </c>
      <c r="V27" s="71">
        <v>47.76</v>
      </c>
      <c r="W27" s="56">
        <f t="shared" si="1"/>
        <v>13.266666666666666</v>
      </c>
      <c r="X27" s="21"/>
      <c r="Y27" s="18"/>
      <c r="Z27" s="18"/>
      <c r="AA27" s="18"/>
      <c r="AB27" s="22"/>
      <c r="AC27" s="76">
        <v>0</v>
      </c>
      <c r="AD27" s="80">
        <v>549.61130000000003</v>
      </c>
      <c r="AE27" s="16">
        <f t="shared" si="2"/>
        <v>0</v>
      </c>
      <c r="AF27" s="17" t="str">
        <f t="shared" si="4"/>
        <v xml:space="preserve"> </v>
      </c>
      <c r="AG27" s="8"/>
      <c r="AH27" s="8"/>
      <c r="AI27" s="8"/>
    </row>
    <row r="28" spans="1:35" x14ac:dyDescent="0.25">
      <c r="A28" s="24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66">
        <v>0.71640000000000004</v>
      </c>
      <c r="O28" s="67">
        <v>8151</v>
      </c>
      <c r="P28" s="68">
        <v>34.119999999999997</v>
      </c>
      <c r="Q28" s="54">
        <f t="shared" si="3"/>
        <v>9.4777777777777761</v>
      </c>
      <c r="R28" s="69">
        <v>9024</v>
      </c>
      <c r="S28" s="68">
        <v>37.78</v>
      </c>
      <c r="T28" s="56">
        <f t="shared" si="0"/>
        <v>10.494444444444445</v>
      </c>
      <c r="U28" s="72">
        <v>11407</v>
      </c>
      <c r="V28" s="71">
        <v>47.76</v>
      </c>
      <c r="W28" s="56">
        <f t="shared" si="1"/>
        <v>13.266666666666666</v>
      </c>
      <c r="X28" s="21"/>
      <c r="Y28" s="18"/>
      <c r="Z28" s="18"/>
      <c r="AA28" s="18"/>
      <c r="AB28" s="22"/>
      <c r="AC28" s="76">
        <v>0</v>
      </c>
      <c r="AD28" s="82">
        <v>0</v>
      </c>
      <c r="AE28" s="16">
        <f t="shared" si="2"/>
        <v>0</v>
      </c>
      <c r="AF28" s="17" t="str">
        <f t="shared" si="4"/>
        <v xml:space="preserve"> </v>
      </c>
      <c r="AG28" s="8"/>
      <c r="AH28" s="8"/>
      <c r="AI28" s="8"/>
    </row>
    <row r="29" spans="1:35" x14ac:dyDescent="0.25">
      <c r="A29" s="24">
        <v>19</v>
      </c>
      <c r="B29" s="10">
        <v>92.058800000000005</v>
      </c>
      <c r="C29" s="10">
        <v>4.3781999999999996</v>
      </c>
      <c r="D29" s="10">
        <v>0.98980000000000001</v>
      </c>
      <c r="E29" s="10">
        <v>9.7600000000000006E-2</v>
      </c>
      <c r="F29" s="10">
        <v>0.12970000000000001</v>
      </c>
      <c r="G29" s="10">
        <v>1E-3</v>
      </c>
      <c r="H29" s="10">
        <v>3.0099999999999998E-2</v>
      </c>
      <c r="I29" s="10">
        <v>2.58E-2</v>
      </c>
      <c r="J29" s="10">
        <v>4.6199999999999998E-2</v>
      </c>
      <c r="K29" s="10">
        <v>1.0200000000000001E-2</v>
      </c>
      <c r="L29" s="10">
        <v>2.1495000000000002</v>
      </c>
      <c r="M29" s="10">
        <v>8.3099999999999993E-2</v>
      </c>
      <c r="N29" s="66">
        <v>0.7157</v>
      </c>
      <c r="O29" s="55">
        <v>8271</v>
      </c>
      <c r="P29" s="59">
        <v>34.630000000000003</v>
      </c>
      <c r="Q29" s="54">
        <f t="shared" si="3"/>
        <v>9.6194444444444454</v>
      </c>
      <c r="R29" s="55">
        <v>9162</v>
      </c>
      <c r="S29" s="57">
        <v>38.36</v>
      </c>
      <c r="T29" s="56">
        <f t="shared" si="0"/>
        <v>10.655555555555555</v>
      </c>
      <c r="U29" s="58">
        <v>11816</v>
      </c>
      <c r="V29" s="57">
        <v>49.47</v>
      </c>
      <c r="W29" s="56">
        <f t="shared" si="1"/>
        <v>13.741666666666665</v>
      </c>
      <c r="X29" s="21">
        <v>-9.3000000000000007</v>
      </c>
      <c r="Y29" s="18"/>
      <c r="Z29" s="18"/>
      <c r="AA29" s="18"/>
      <c r="AB29" s="22"/>
      <c r="AC29" s="76">
        <v>0</v>
      </c>
      <c r="AD29" s="82">
        <v>0</v>
      </c>
      <c r="AE29" s="16">
        <f t="shared" si="2"/>
        <v>100.00000000000003</v>
      </c>
      <c r="AF29" s="17" t="str">
        <f t="shared" si="4"/>
        <v>ОК</v>
      </c>
      <c r="AG29" s="8"/>
      <c r="AH29" s="8"/>
      <c r="AI29" s="8"/>
    </row>
    <row r="30" spans="1:35" x14ac:dyDescent="0.25">
      <c r="A30" s="24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66">
        <v>0.71109999999999995</v>
      </c>
      <c r="O30" s="69">
        <v>8271</v>
      </c>
      <c r="P30" s="75">
        <v>34.630000000000003</v>
      </c>
      <c r="Q30" s="54">
        <f t="shared" si="3"/>
        <v>9.6194444444444454</v>
      </c>
      <c r="R30" s="69">
        <v>9162</v>
      </c>
      <c r="S30" s="71">
        <v>38.36</v>
      </c>
      <c r="T30" s="56">
        <f t="shared" si="0"/>
        <v>10.655555555555555</v>
      </c>
      <c r="U30" s="72">
        <v>11816</v>
      </c>
      <c r="V30" s="71">
        <v>49.47</v>
      </c>
      <c r="W30" s="56">
        <f t="shared" si="1"/>
        <v>13.741666666666665</v>
      </c>
      <c r="X30" s="21">
        <v>-11.5</v>
      </c>
      <c r="Y30" s="18"/>
      <c r="Z30" s="18"/>
      <c r="AA30" s="18"/>
      <c r="AB30" s="22"/>
      <c r="AC30" s="76">
        <v>6.0000000000000002E-5</v>
      </c>
      <c r="AD30" s="44">
        <v>216.88399999999999</v>
      </c>
      <c r="AE30" s="16">
        <f t="shared" si="2"/>
        <v>0</v>
      </c>
      <c r="AF30" s="17" t="str">
        <f t="shared" ref="AF30" si="5">IF(AE30=100,"ОК"," ")</f>
        <v xml:space="preserve"> </v>
      </c>
      <c r="AG30" s="8"/>
      <c r="AH30" s="8"/>
      <c r="AI30" s="8"/>
    </row>
    <row r="31" spans="1:35" x14ac:dyDescent="0.25">
      <c r="A31" s="24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4">
        <v>0.71060000000000001</v>
      </c>
      <c r="O31" s="69">
        <v>8271</v>
      </c>
      <c r="P31" s="75">
        <v>34.630000000000003</v>
      </c>
      <c r="Q31" s="54">
        <f t="shared" si="3"/>
        <v>9.6194444444444454</v>
      </c>
      <c r="R31" s="69">
        <v>9162</v>
      </c>
      <c r="S31" s="71">
        <v>38.36</v>
      </c>
      <c r="T31" s="56">
        <f t="shared" si="0"/>
        <v>10.655555555555555</v>
      </c>
      <c r="U31" s="72">
        <v>11816</v>
      </c>
      <c r="V31" s="71">
        <v>49.47</v>
      </c>
      <c r="W31" s="56">
        <f t="shared" si="1"/>
        <v>13.741666666666665</v>
      </c>
      <c r="X31" s="21">
        <v>-9.8000000000000007</v>
      </c>
      <c r="Y31" s="18"/>
      <c r="Z31" s="18"/>
      <c r="AA31" s="18"/>
      <c r="AB31" s="22"/>
      <c r="AC31" s="76">
        <v>0</v>
      </c>
      <c r="AD31" s="80">
        <v>211.79519999999999</v>
      </c>
      <c r="AE31" s="16">
        <f t="shared" si="2"/>
        <v>0</v>
      </c>
      <c r="AF31" s="17" t="str">
        <f t="shared" si="4"/>
        <v xml:space="preserve"> </v>
      </c>
      <c r="AG31" s="8"/>
      <c r="AH31" s="8"/>
      <c r="AI31" s="8"/>
    </row>
    <row r="32" spans="1:35" x14ac:dyDescent="0.25">
      <c r="A32" s="24">
        <v>22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66">
        <v>0.71179999999999999</v>
      </c>
      <c r="O32" s="69">
        <v>8271</v>
      </c>
      <c r="P32" s="75">
        <v>34.630000000000003</v>
      </c>
      <c r="Q32" s="54">
        <f t="shared" si="3"/>
        <v>9.6194444444444454</v>
      </c>
      <c r="R32" s="69">
        <v>9162</v>
      </c>
      <c r="S32" s="71">
        <v>38.36</v>
      </c>
      <c r="T32" s="56">
        <f t="shared" si="0"/>
        <v>10.655555555555555</v>
      </c>
      <c r="U32" s="72">
        <v>11816</v>
      </c>
      <c r="V32" s="71">
        <v>49.47</v>
      </c>
      <c r="W32" s="56">
        <f t="shared" si="1"/>
        <v>13.741666666666665</v>
      </c>
      <c r="X32" s="21"/>
      <c r="Y32" s="18"/>
      <c r="Z32" s="18"/>
      <c r="AA32" s="18"/>
      <c r="AB32" s="22"/>
      <c r="AC32" s="76">
        <v>0</v>
      </c>
      <c r="AD32" s="80">
        <v>97.055599999999998</v>
      </c>
      <c r="AE32" s="16">
        <f t="shared" si="2"/>
        <v>0</v>
      </c>
      <c r="AF32" s="17" t="str">
        <f t="shared" si="4"/>
        <v xml:space="preserve"> </v>
      </c>
      <c r="AG32" s="8"/>
      <c r="AH32" s="8"/>
      <c r="AI32" s="8"/>
    </row>
    <row r="33" spans="1:35" x14ac:dyDescent="0.25">
      <c r="A33" s="24">
        <v>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66">
        <v>0.71230000000000004</v>
      </c>
      <c r="O33" s="69">
        <v>8271</v>
      </c>
      <c r="P33" s="75">
        <v>34.630000000000003</v>
      </c>
      <c r="Q33" s="54">
        <f t="shared" si="3"/>
        <v>9.6194444444444454</v>
      </c>
      <c r="R33" s="69">
        <v>9162</v>
      </c>
      <c r="S33" s="71">
        <v>38.36</v>
      </c>
      <c r="T33" s="56">
        <f t="shared" si="0"/>
        <v>10.655555555555555</v>
      </c>
      <c r="U33" s="72">
        <v>11816</v>
      </c>
      <c r="V33" s="71">
        <v>49.47</v>
      </c>
      <c r="W33" s="56">
        <f t="shared" si="1"/>
        <v>13.741666666666665</v>
      </c>
      <c r="X33" s="21"/>
      <c r="Y33" s="18"/>
      <c r="Z33" s="18"/>
      <c r="AA33" s="18"/>
      <c r="AB33" s="22"/>
      <c r="AC33" s="76">
        <v>0</v>
      </c>
      <c r="AD33" s="82">
        <v>0</v>
      </c>
      <c r="AE33" s="16">
        <f>SUM(B33:M33)+$K$42+$N$42</f>
        <v>0</v>
      </c>
      <c r="AF33" s="17" t="str">
        <f>IF(AE33=100,"ОК"," ")</f>
        <v xml:space="preserve"> </v>
      </c>
      <c r="AG33" s="8"/>
      <c r="AH33" s="8"/>
      <c r="AI33" s="8"/>
    </row>
    <row r="34" spans="1:35" x14ac:dyDescent="0.25">
      <c r="A34" s="24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66">
        <v>0.71030000000000004</v>
      </c>
      <c r="O34" s="69">
        <v>8271</v>
      </c>
      <c r="P34" s="75">
        <v>34.630000000000003</v>
      </c>
      <c r="Q34" s="54">
        <f t="shared" si="3"/>
        <v>9.6194444444444454</v>
      </c>
      <c r="R34" s="69">
        <v>9162</v>
      </c>
      <c r="S34" s="71">
        <v>38.36</v>
      </c>
      <c r="T34" s="56">
        <f t="shared" si="0"/>
        <v>10.655555555555555</v>
      </c>
      <c r="U34" s="72">
        <v>11816</v>
      </c>
      <c r="V34" s="71">
        <v>49.47</v>
      </c>
      <c r="W34" s="56">
        <f t="shared" si="1"/>
        <v>13.741666666666665</v>
      </c>
      <c r="X34" s="21"/>
      <c r="Y34" s="18"/>
      <c r="Z34" s="18"/>
      <c r="AA34" s="18"/>
      <c r="AB34" s="22"/>
      <c r="AC34" s="76">
        <v>0</v>
      </c>
      <c r="AD34" s="82">
        <v>0</v>
      </c>
      <c r="AE34" s="16">
        <f t="shared" si="2"/>
        <v>0</v>
      </c>
      <c r="AF34" s="17" t="str">
        <f t="shared" si="4"/>
        <v xml:space="preserve"> </v>
      </c>
      <c r="AG34" s="8"/>
      <c r="AH34" s="8"/>
      <c r="AI34" s="8"/>
    </row>
    <row r="35" spans="1:35" x14ac:dyDescent="0.25">
      <c r="A35" s="24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66">
        <v>0.70779999999999998</v>
      </c>
      <c r="O35" s="69">
        <v>8271</v>
      </c>
      <c r="P35" s="75">
        <v>34.630000000000003</v>
      </c>
      <c r="Q35" s="54">
        <f t="shared" si="3"/>
        <v>9.6194444444444454</v>
      </c>
      <c r="R35" s="69">
        <v>9162</v>
      </c>
      <c r="S35" s="71">
        <v>38.36</v>
      </c>
      <c r="T35" s="56">
        <f t="shared" si="0"/>
        <v>10.655555555555555</v>
      </c>
      <c r="U35" s="72">
        <v>11816</v>
      </c>
      <c r="V35" s="71">
        <v>49.47</v>
      </c>
      <c r="W35" s="56">
        <f t="shared" si="1"/>
        <v>13.741666666666665</v>
      </c>
      <c r="X35" s="21"/>
      <c r="Y35" s="18"/>
      <c r="Z35" s="18"/>
      <c r="AA35" s="18"/>
      <c r="AB35" s="22"/>
      <c r="AC35" s="76">
        <v>0</v>
      </c>
      <c r="AD35" s="82">
        <v>0</v>
      </c>
      <c r="AE35" s="16">
        <f t="shared" si="2"/>
        <v>0</v>
      </c>
      <c r="AF35" s="17" t="str">
        <f t="shared" si="4"/>
        <v xml:space="preserve"> </v>
      </c>
      <c r="AG35" s="8"/>
      <c r="AH35" s="8"/>
      <c r="AI35" s="8"/>
    </row>
    <row r="36" spans="1:35" x14ac:dyDescent="0.25">
      <c r="A36" s="24">
        <v>26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66">
        <v>0.71530000000000005</v>
      </c>
      <c r="O36" s="69">
        <v>8271</v>
      </c>
      <c r="P36" s="75">
        <v>34.630000000000003</v>
      </c>
      <c r="Q36" s="54">
        <f t="shared" si="3"/>
        <v>9.6194444444444454</v>
      </c>
      <c r="R36" s="69">
        <v>9162</v>
      </c>
      <c r="S36" s="71">
        <v>38.36</v>
      </c>
      <c r="T36" s="56">
        <f t="shared" si="0"/>
        <v>10.655555555555555</v>
      </c>
      <c r="U36" s="72">
        <v>11816</v>
      </c>
      <c r="V36" s="71">
        <v>49.47</v>
      </c>
      <c r="W36" s="56">
        <f t="shared" si="1"/>
        <v>13.741666666666665</v>
      </c>
      <c r="X36" s="21"/>
      <c r="Y36" s="18"/>
      <c r="Z36" s="18"/>
      <c r="AA36" s="18"/>
      <c r="AB36" s="22"/>
      <c r="AC36" s="76">
        <v>0</v>
      </c>
      <c r="AD36" s="82">
        <v>0</v>
      </c>
      <c r="AE36" s="16">
        <f t="shared" si="2"/>
        <v>0</v>
      </c>
      <c r="AF36" s="17" t="str">
        <f t="shared" si="4"/>
        <v xml:space="preserve"> </v>
      </c>
      <c r="AG36" s="8"/>
      <c r="AH36" s="8"/>
      <c r="AI36" s="8"/>
    </row>
    <row r="37" spans="1:35" x14ac:dyDescent="0.25">
      <c r="A37" s="24">
        <v>27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46">
        <v>0.71699999999999997</v>
      </c>
      <c r="O37" s="69">
        <v>8271</v>
      </c>
      <c r="P37" s="75">
        <v>34.630000000000003</v>
      </c>
      <c r="Q37" s="54">
        <f t="shared" si="3"/>
        <v>9.6194444444444454</v>
      </c>
      <c r="R37" s="69">
        <v>9162</v>
      </c>
      <c r="S37" s="71">
        <v>38.36</v>
      </c>
      <c r="T37" s="56">
        <f t="shared" si="0"/>
        <v>10.655555555555555</v>
      </c>
      <c r="U37" s="72">
        <v>11816</v>
      </c>
      <c r="V37" s="71">
        <v>49.47</v>
      </c>
      <c r="W37" s="56">
        <f t="shared" si="1"/>
        <v>13.741666666666665</v>
      </c>
      <c r="X37" s="21"/>
      <c r="Y37" s="18"/>
      <c r="Z37" s="18"/>
      <c r="AA37" s="18"/>
      <c r="AB37" s="22"/>
      <c r="AC37" s="76">
        <v>0</v>
      </c>
      <c r="AD37" s="82">
        <v>0</v>
      </c>
      <c r="AE37" s="16">
        <f t="shared" si="2"/>
        <v>0</v>
      </c>
      <c r="AF37" s="17" t="str">
        <f t="shared" si="4"/>
        <v xml:space="preserve"> </v>
      </c>
      <c r="AG37" s="8"/>
      <c r="AH37" s="8"/>
      <c r="AI37" s="8"/>
    </row>
    <row r="38" spans="1:35" x14ac:dyDescent="0.25">
      <c r="A38" s="24">
        <v>28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66">
        <v>0.71640000000000004</v>
      </c>
      <c r="O38" s="69">
        <v>8271</v>
      </c>
      <c r="P38" s="75">
        <v>34.630000000000003</v>
      </c>
      <c r="Q38" s="54">
        <f t="shared" si="3"/>
        <v>9.6194444444444454</v>
      </c>
      <c r="R38" s="69">
        <v>9162</v>
      </c>
      <c r="S38" s="71">
        <v>38.36</v>
      </c>
      <c r="T38" s="56">
        <f t="shared" si="0"/>
        <v>10.655555555555555</v>
      </c>
      <c r="U38" s="72">
        <v>11816</v>
      </c>
      <c r="V38" s="71">
        <v>49.47</v>
      </c>
      <c r="W38" s="56">
        <f t="shared" si="1"/>
        <v>13.741666666666665</v>
      </c>
      <c r="X38" s="21"/>
      <c r="Y38" s="18"/>
      <c r="Z38" s="18"/>
      <c r="AA38" s="18"/>
      <c r="AB38" s="22"/>
      <c r="AC38" s="76">
        <v>0</v>
      </c>
      <c r="AD38" s="82">
        <v>0</v>
      </c>
      <c r="AE38" s="16">
        <f t="shared" si="2"/>
        <v>0</v>
      </c>
      <c r="AF38" s="17" t="str">
        <f t="shared" si="4"/>
        <v xml:space="preserve"> </v>
      </c>
      <c r="AG38" s="8"/>
      <c r="AH38" s="8"/>
      <c r="AI38" s="8"/>
    </row>
    <row r="39" spans="1:35" x14ac:dyDescent="0.25">
      <c r="A39" s="24">
        <v>29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66">
        <v>0.71579999999999999</v>
      </c>
      <c r="O39" s="69">
        <v>8271</v>
      </c>
      <c r="P39" s="75">
        <v>34.630000000000003</v>
      </c>
      <c r="Q39" s="54">
        <f t="shared" si="3"/>
        <v>9.6194444444444454</v>
      </c>
      <c r="R39" s="69">
        <v>9162</v>
      </c>
      <c r="S39" s="71">
        <v>38.36</v>
      </c>
      <c r="T39" s="56">
        <f t="shared" si="0"/>
        <v>10.655555555555555</v>
      </c>
      <c r="U39" s="72">
        <v>11816</v>
      </c>
      <c r="V39" s="71">
        <v>49.47</v>
      </c>
      <c r="W39" s="56">
        <f t="shared" si="1"/>
        <v>13.741666666666665</v>
      </c>
      <c r="X39" s="21"/>
      <c r="Y39" s="18"/>
      <c r="Z39" s="18"/>
      <c r="AA39" s="18"/>
      <c r="AB39" s="22"/>
      <c r="AC39" s="76">
        <v>0</v>
      </c>
      <c r="AD39" s="82">
        <v>0</v>
      </c>
      <c r="AE39" s="16">
        <f t="shared" si="2"/>
        <v>0</v>
      </c>
      <c r="AF39" s="17" t="str">
        <f t="shared" si="4"/>
        <v xml:space="preserve"> </v>
      </c>
      <c r="AG39" s="8"/>
      <c r="AH39" s="8"/>
      <c r="AI39" s="8"/>
    </row>
    <row r="40" spans="1:35" x14ac:dyDescent="0.25">
      <c r="A40" s="24">
        <v>30</v>
      </c>
      <c r="B40" s="2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6"/>
      <c r="N40" s="66">
        <v>0.71550000000000002</v>
      </c>
      <c r="O40" s="69">
        <v>8271</v>
      </c>
      <c r="P40" s="75">
        <v>34.630000000000003</v>
      </c>
      <c r="Q40" s="54">
        <f t="shared" si="3"/>
        <v>9.6194444444444454</v>
      </c>
      <c r="R40" s="69">
        <v>9162</v>
      </c>
      <c r="S40" s="71">
        <v>38.36</v>
      </c>
      <c r="T40" s="56">
        <f t="shared" si="0"/>
        <v>10.655555555555555</v>
      </c>
      <c r="U40" s="72">
        <v>11816</v>
      </c>
      <c r="V40" s="71">
        <v>49.47</v>
      </c>
      <c r="W40" s="56">
        <f t="shared" si="1"/>
        <v>13.741666666666665</v>
      </c>
      <c r="X40" s="21"/>
      <c r="Y40" s="18"/>
      <c r="Z40" s="18"/>
      <c r="AA40" s="18"/>
      <c r="AB40" s="22"/>
      <c r="AC40" s="76">
        <v>0</v>
      </c>
      <c r="AD40" s="82">
        <v>0</v>
      </c>
      <c r="AE40" s="16">
        <f t="shared" si="2"/>
        <v>0</v>
      </c>
      <c r="AF40" s="17" t="str">
        <f t="shared" si="4"/>
        <v xml:space="preserve"> </v>
      </c>
      <c r="AG40" s="8"/>
      <c r="AH40" s="8"/>
      <c r="AI40" s="8"/>
    </row>
    <row r="41" spans="1:35" ht="15.75" thickBot="1" x14ac:dyDescent="0.3">
      <c r="A41" s="25">
        <v>31</v>
      </c>
      <c r="B41" s="30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74">
        <v>0.71650000000000003</v>
      </c>
      <c r="O41" s="69">
        <v>8271</v>
      </c>
      <c r="P41" s="75">
        <v>34.630000000000003</v>
      </c>
      <c r="Q41" s="54">
        <f t="shared" si="3"/>
        <v>9.6194444444444454</v>
      </c>
      <c r="R41" s="69">
        <v>9162</v>
      </c>
      <c r="S41" s="71">
        <v>38.36</v>
      </c>
      <c r="T41" s="56">
        <f t="shared" si="0"/>
        <v>10.655555555555555</v>
      </c>
      <c r="U41" s="84">
        <v>11816</v>
      </c>
      <c r="V41" s="85">
        <v>49.47</v>
      </c>
      <c r="W41" s="60">
        <f t="shared" si="1"/>
        <v>13.741666666666665</v>
      </c>
      <c r="X41" s="51"/>
      <c r="Y41" s="52"/>
      <c r="Z41" s="52"/>
      <c r="AA41" s="32"/>
      <c r="AB41" s="33"/>
      <c r="AC41" s="78">
        <v>0</v>
      </c>
      <c r="AD41" s="83">
        <v>0</v>
      </c>
      <c r="AE41" s="16">
        <f t="shared" si="2"/>
        <v>0</v>
      </c>
      <c r="AF41" s="17" t="str">
        <f t="shared" si="4"/>
        <v xml:space="preserve"> </v>
      </c>
      <c r="AG41" s="8"/>
      <c r="AH41" s="8"/>
      <c r="AI41" s="8"/>
    </row>
    <row r="42" spans="1:35" ht="15" customHeight="1" thickBot="1" x14ac:dyDescent="0.3">
      <c r="A42" s="122" t="s">
        <v>20</v>
      </c>
      <c r="B42" s="122"/>
      <c r="C42" s="122"/>
      <c r="D42" s="122"/>
      <c r="E42" s="122"/>
      <c r="F42" s="122"/>
      <c r="G42" s="122"/>
      <c r="H42" s="123"/>
      <c r="I42" s="114" t="s">
        <v>18</v>
      </c>
      <c r="J42" s="115"/>
      <c r="K42" s="62">
        <v>0</v>
      </c>
      <c r="L42" s="120" t="s">
        <v>19</v>
      </c>
      <c r="M42" s="121"/>
      <c r="N42" s="61">
        <v>0</v>
      </c>
      <c r="O42" s="109">
        <f>SUMPRODUCT(O11:O41,AD11:AD41)/SUM(AD11:AD41)</f>
        <v>8209.6677870501426</v>
      </c>
      <c r="P42" s="116">
        <f>SUMPRODUCT(P11:P41,AD11:AD41)/SUM(AD11:AD41)</f>
        <v>34.369338094963105</v>
      </c>
      <c r="Q42" s="116">
        <f>SUMPRODUCT(Q11:Q41,AD11:AD41)/SUM(AD11:AD41)</f>
        <v>9.547038359711971</v>
      </c>
      <c r="R42" s="118">
        <f>SUMPRODUCT(R11:R41,AD11:AD41)/SUM(AD11:AD41)</f>
        <v>9091.4679551076624</v>
      </c>
      <c r="S42" s="118">
        <f>SUMPRODUCT(S11:S41,AD11:AD41)/SUM(AD11:AD41)</f>
        <v>38.063560970742358</v>
      </c>
      <c r="T42" s="107">
        <f>SUMPRODUCT(T11:T41,AD11:AD41)/SUM(AD11:AD41)</f>
        <v>10.573211380761764</v>
      </c>
      <c r="U42" s="19"/>
      <c r="V42" s="9"/>
      <c r="W42" s="9"/>
      <c r="X42" s="50"/>
      <c r="Y42" s="50"/>
      <c r="Z42" s="50"/>
      <c r="AA42" s="90" t="s">
        <v>60</v>
      </c>
      <c r="AB42" s="91"/>
      <c r="AC42" s="79">
        <v>1445.7683999999999</v>
      </c>
      <c r="AD42" s="81">
        <f>SUM(AD11:AD41)</f>
        <v>1075.3461</v>
      </c>
      <c r="AE42" s="16"/>
      <c r="AF42" s="17"/>
      <c r="AG42" s="8"/>
      <c r="AH42" s="8"/>
      <c r="AI42" s="8"/>
    </row>
    <row r="43" spans="1:35" ht="19.5" customHeight="1" thickBot="1" x14ac:dyDescent="0.3">
      <c r="A43" s="4"/>
      <c r="B43" s="5"/>
      <c r="C43" s="5"/>
      <c r="D43" s="5"/>
      <c r="E43" s="5"/>
      <c r="F43" s="5"/>
      <c r="G43" s="5"/>
      <c r="H43" s="111" t="s">
        <v>3</v>
      </c>
      <c r="I43" s="112"/>
      <c r="J43" s="112"/>
      <c r="K43" s="112"/>
      <c r="L43" s="112"/>
      <c r="M43" s="112"/>
      <c r="N43" s="113"/>
      <c r="O43" s="110"/>
      <c r="P43" s="117"/>
      <c r="Q43" s="117"/>
      <c r="R43" s="119"/>
      <c r="S43" s="119"/>
      <c r="T43" s="108"/>
      <c r="U43" s="19"/>
      <c r="V43" s="5"/>
      <c r="W43" s="5"/>
      <c r="X43" s="5"/>
      <c r="Y43" s="5"/>
      <c r="Z43" s="5"/>
      <c r="AA43" s="5"/>
      <c r="AB43" s="5"/>
      <c r="AC43" s="5"/>
      <c r="AD43" s="6"/>
    </row>
    <row r="44" spans="1:35" ht="4.5" customHeight="1" x14ac:dyDescent="0.25"/>
    <row r="45" spans="1:35" x14ac:dyDescent="0.25">
      <c r="B45" s="34" t="s">
        <v>53</v>
      </c>
      <c r="C45" s="43"/>
      <c r="D45" s="43"/>
      <c r="E45" s="43"/>
      <c r="F45" s="43"/>
      <c r="G45" s="43"/>
      <c r="H45" s="43"/>
      <c r="I45" s="43"/>
      <c r="J45" s="43"/>
      <c r="K45" s="43" t="s">
        <v>54</v>
      </c>
      <c r="L45" s="43"/>
      <c r="M45" s="43"/>
      <c r="N45" s="43"/>
      <c r="O45" s="43"/>
      <c r="P45" s="43"/>
      <c r="Q45" s="43"/>
      <c r="R45" s="45" t="s">
        <v>62</v>
      </c>
      <c r="S45" s="35"/>
      <c r="T45" s="36"/>
      <c r="U45" s="36"/>
      <c r="V45" s="36"/>
      <c r="W45" s="36"/>
    </row>
    <row r="46" spans="1:35" x14ac:dyDescent="0.25">
      <c r="B46" s="37" t="s">
        <v>55</v>
      </c>
      <c r="K46" s="39" t="s">
        <v>5</v>
      </c>
      <c r="M46" s="39"/>
      <c r="O46" s="39" t="s">
        <v>6</v>
      </c>
      <c r="S46" s="39" t="s">
        <v>47</v>
      </c>
      <c r="V46" s="7"/>
    </row>
    <row r="47" spans="1:35" x14ac:dyDescent="0.25">
      <c r="B47" s="34" t="s">
        <v>44</v>
      </c>
      <c r="C47" s="35"/>
      <c r="D47" s="35"/>
      <c r="E47" s="35"/>
      <c r="F47" s="35"/>
      <c r="G47" s="35"/>
      <c r="H47" s="35"/>
      <c r="I47" s="35"/>
      <c r="J47" s="35"/>
      <c r="K47" s="35" t="s">
        <v>45</v>
      </c>
      <c r="L47" s="35"/>
      <c r="M47" s="35"/>
      <c r="N47" s="35"/>
      <c r="O47" s="35"/>
      <c r="P47" s="35"/>
      <c r="Q47" s="35"/>
      <c r="R47" s="45" t="s">
        <v>62</v>
      </c>
      <c r="S47" s="35"/>
      <c r="T47" s="36"/>
      <c r="U47" s="36"/>
      <c r="V47" s="36"/>
      <c r="W47" s="36"/>
    </row>
    <row r="48" spans="1:35" x14ac:dyDescent="0.25">
      <c r="B48" s="37" t="s">
        <v>46</v>
      </c>
      <c r="F48" s="38"/>
      <c r="G48" s="38"/>
      <c r="H48" s="38"/>
      <c r="I48" s="38"/>
      <c r="J48" s="38"/>
      <c r="K48" s="39" t="s">
        <v>5</v>
      </c>
      <c r="L48" s="38"/>
      <c r="M48" s="38"/>
      <c r="N48" s="38"/>
      <c r="O48" s="39" t="s">
        <v>6</v>
      </c>
      <c r="P48" s="38"/>
      <c r="Q48" s="38"/>
      <c r="R48" s="38"/>
      <c r="S48" s="39" t="s">
        <v>47</v>
      </c>
      <c r="V48" s="7"/>
    </row>
    <row r="49" spans="2:23" x14ac:dyDescent="0.25">
      <c r="B49" s="40" t="s">
        <v>48</v>
      </c>
      <c r="C49" s="40"/>
      <c r="D49" s="36"/>
      <c r="E49" s="36"/>
      <c r="F49" s="36"/>
      <c r="G49" s="36"/>
      <c r="H49" s="36"/>
      <c r="I49" s="36"/>
      <c r="J49" s="36"/>
      <c r="K49" s="88" t="s">
        <v>49</v>
      </c>
      <c r="L49" s="89"/>
      <c r="M49" s="89"/>
      <c r="N49" s="36" t="s">
        <v>50</v>
      </c>
      <c r="O49" s="36" t="s">
        <v>51</v>
      </c>
      <c r="P49" s="36"/>
      <c r="Q49" s="36"/>
      <c r="R49" s="47" t="s">
        <v>62</v>
      </c>
      <c r="S49" s="38"/>
      <c r="T49" s="36"/>
      <c r="U49" s="36"/>
      <c r="V49" s="36"/>
      <c r="W49" s="36"/>
    </row>
    <row r="50" spans="2:23" x14ac:dyDescent="0.25">
      <c r="B50" s="37"/>
      <c r="C50" s="37" t="s">
        <v>52</v>
      </c>
      <c r="K50" s="65" t="s">
        <v>5</v>
      </c>
      <c r="L50" s="41"/>
      <c r="M50" s="41"/>
      <c r="N50" s="42"/>
      <c r="O50" s="39" t="s">
        <v>6</v>
      </c>
      <c r="P50" s="41"/>
      <c r="Q50" s="41"/>
      <c r="R50" s="48"/>
      <c r="S50" s="49" t="s">
        <v>58</v>
      </c>
    </row>
    <row r="52" spans="2:23" x14ac:dyDescent="0.25">
      <c r="B52" s="86" t="s">
        <v>59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</row>
  </sheetData>
  <mergeCells count="48">
    <mergeCell ref="AC7:AC10"/>
    <mergeCell ref="K2:AB2"/>
    <mergeCell ref="K3:AA3"/>
    <mergeCell ref="K4:AA4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N7:W7"/>
    <mergeCell ref="H9:H10"/>
    <mergeCell ref="T9:T10"/>
    <mergeCell ref="V9:V10"/>
    <mergeCell ref="T42:T43"/>
    <mergeCell ref="O42:O43"/>
    <mergeCell ref="H43:N43"/>
    <mergeCell ref="I42:J42"/>
    <mergeCell ref="P42:P43"/>
    <mergeCell ref="Q42:Q43"/>
    <mergeCell ref="R42:R43"/>
    <mergeCell ref="L42:M42"/>
    <mergeCell ref="I9:I10"/>
    <mergeCell ref="J9:J10"/>
    <mergeCell ref="K9:K10"/>
    <mergeCell ref="A42:H42"/>
    <mergeCell ref="S42:S43"/>
    <mergeCell ref="L9:L10"/>
    <mergeCell ref="M9:M10"/>
    <mergeCell ref="B52:M52"/>
    <mergeCell ref="K49:M49"/>
    <mergeCell ref="AA42:AB42"/>
    <mergeCell ref="AD7:AD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</mergeCells>
  <printOptions verticalCentered="1"/>
  <pageMargins left="0.35433070866141736" right="0.51181102362204722" top="0.35433070866141736" bottom="0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Рубіжне_11_8</vt:lpstr>
      <vt:lpstr>Лист2</vt:lpstr>
      <vt:lpstr>Лист3</vt:lpstr>
      <vt:lpstr>Рубіжне_11_8!Область_печати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Гоцанюк Татьяна Александровна</cp:lastModifiedBy>
  <cp:lastPrinted>2016-12-12T11:57:34Z</cp:lastPrinted>
  <dcterms:created xsi:type="dcterms:W3CDTF">2016-10-07T07:24:19Z</dcterms:created>
  <dcterms:modified xsi:type="dcterms:W3CDTF">2017-01-04T07:30:48Z</dcterms:modified>
</cp:coreProperties>
</file>