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yk-ie\Desktop\Прес-служба\2016\12 грудень 2016\перероблені файли по 11-1\"/>
    </mc:Choice>
  </mc:AlternateContent>
  <bookViews>
    <workbookView xWindow="120" yWindow="375" windowWidth="19440" windowHeight="11565"/>
  </bookViews>
  <sheets>
    <sheet name="11-37" sheetId="16" r:id="rId1"/>
  </sheets>
  <definedNames>
    <definedName name="_xlnm.Print_Area" localSheetId="0">'11-37'!$A$1:$AC$55</definedName>
  </definedNames>
  <calcPr calcId="152511"/>
</workbook>
</file>

<file path=xl/calcChain.xml><?xml version="1.0" encoding="utf-8"?>
<calcChain xmlns="http://schemas.openxmlformats.org/spreadsheetml/2006/main">
  <c r="AC42" i="16" l="1"/>
  <c r="W12" i="16" l="1"/>
  <c r="W13" i="16"/>
  <c r="W14" i="16"/>
  <c r="W15" i="16"/>
  <c r="W16" i="16"/>
  <c r="W17" i="16"/>
  <c r="W18" i="16"/>
  <c r="W19" i="16"/>
  <c r="W20" i="16"/>
  <c r="W21" i="16"/>
  <c r="W22" i="16"/>
  <c r="W23" i="16"/>
  <c r="W24" i="16"/>
  <c r="W25" i="16"/>
  <c r="W26" i="16"/>
  <c r="W27" i="16"/>
  <c r="W28" i="16"/>
  <c r="W29" i="16"/>
  <c r="W30" i="16"/>
  <c r="W31" i="16"/>
  <c r="W32" i="16"/>
  <c r="W33" i="16"/>
  <c r="W34" i="16"/>
  <c r="W35" i="16"/>
  <c r="W36" i="16"/>
  <c r="W37" i="16"/>
  <c r="W38" i="16"/>
  <c r="W39" i="16"/>
  <c r="W40" i="16"/>
  <c r="W41" i="16"/>
  <c r="W11" i="16"/>
  <c r="T12" i="16"/>
  <c r="T13" i="16"/>
  <c r="T14" i="16"/>
  <c r="T15" i="16"/>
  <c r="T16" i="16"/>
  <c r="T17" i="16"/>
  <c r="T18" i="16"/>
  <c r="T19" i="16"/>
  <c r="T20" i="16"/>
  <c r="T21" i="16"/>
  <c r="T22" i="16"/>
  <c r="T23" i="16"/>
  <c r="T24" i="16"/>
  <c r="T25" i="16"/>
  <c r="T26" i="16"/>
  <c r="T27" i="16"/>
  <c r="T28" i="16"/>
  <c r="T29" i="16"/>
  <c r="T30" i="16"/>
  <c r="T31" i="16"/>
  <c r="T32" i="16"/>
  <c r="T33" i="16"/>
  <c r="T34" i="16"/>
  <c r="T35" i="16"/>
  <c r="T36" i="16"/>
  <c r="T37" i="16"/>
  <c r="T38" i="16"/>
  <c r="T39" i="16"/>
  <c r="T40" i="16"/>
  <c r="T41" i="16"/>
  <c r="T11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Q30" i="16"/>
  <c r="Q31" i="16"/>
  <c r="Q32" i="16"/>
  <c r="Q33" i="16"/>
  <c r="Q34" i="16"/>
  <c r="Q35" i="16"/>
  <c r="Q36" i="16"/>
  <c r="Q37" i="16"/>
  <c r="Q38" i="16"/>
  <c r="Q39" i="16"/>
  <c r="Q40" i="16"/>
  <c r="Q41" i="16"/>
  <c r="Q11" i="16"/>
  <c r="T42" i="16" l="1"/>
  <c r="S42" i="16"/>
  <c r="R42" i="16"/>
  <c r="P42" i="16"/>
  <c r="O42" i="16"/>
  <c r="AD41" i="16"/>
  <c r="AE41" i="16" s="1"/>
  <c r="AD40" i="16"/>
  <c r="AE40" i="16" s="1"/>
  <c r="AD39" i="16"/>
  <c r="AE39" i="16" s="1"/>
  <c r="AD38" i="16"/>
  <c r="AE38" i="16" s="1"/>
  <c r="AD37" i="16"/>
  <c r="AD36" i="16"/>
  <c r="AD35" i="16"/>
  <c r="AD34" i="16"/>
  <c r="AD33" i="16"/>
  <c r="AD32" i="16"/>
  <c r="AD31" i="16"/>
  <c r="AD30" i="16"/>
  <c r="AD29" i="16"/>
  <c r="AD28" i="16"/>
  <c r="AD27" i="16"/>
  <c r="AD26" i="16"/>
  <c r="AD25" i="16"/>
  <c r="AD24" i="16"/>
  <c r="AD23" i="16"/>
  <c r="AD22" i="16"/>
  <c r="AD21" i="16"/>
  <c r="AD20" i="16"/>
  <c r="AD19" i="16"/>
  <c r="AD18" i="16"/>
  <c r="AD17" i="16"/>
  <c r="AD16" i="16"/>
  <c r="AE16" i="16" s="1"/>
  <c r="AD15" i="16"/>
  <c r="AE15" i="16" s="1"/>
  <c r="AD14" i="16"/>
  <c r="AE14" i="16" s="1"/>
  <c r="AD13" i="16"/>
  <c r="AE13" i="16" s="1"/>
  <c r="AD12" i="16"/>
  <c r="AE12" i="16" s="1"/>
  <c r="Q12" i="16"/>
  <c r="AD11" i="16"/>
  <c r="AE11" i="16" s="1"/>
  <c r="Q42" i="16"/>
</calcChain>
</file>

<file path=xl/sharedStrings.xml><?xml version="1.0" encoding="utf-8"?>
<sst xmlns="http://schemas.openxmlformats.org/spreadsheetml/2006/main" count="96" uniqueCount="68">
  <si>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</si>
  <si>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</si>
  <si>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</si>
  <si>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</si>
  <si>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</si>
  <si>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</si>
  <si>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</si>
  <si>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</si>
  <si>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</si>
  <si>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</si>
  <si>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</si>
  <si>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</si>
  <si>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</si>
  <si>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</si>
  <si>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</si>
  <si>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</si>
  <si>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</si>
  <si>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</si>
  <si>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</si>
  <si>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</si>
  <si>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</si>
  <si>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</si>
  <si>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</si>
  <si>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</si>
  <si>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</si>
  <si>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</si>
  <si>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</si>
  <si>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</si>
  <si>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</si>
  <si>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</si>
  <si>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</si>
  <si>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</si>
  <si>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</si>
  <si>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</si>
  <si>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</si>
  <si>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</si>
  <si>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</si>
  <si>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</si>
  <si>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</si>
  <si>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</si>
  <si>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r>
      <t>Філія "УМГ"</t>
    </r>
    <r>
      <rPr>
        <sz val="9"/>
        <rFont val="Arial"/>
        <family val="2"/>
        <charset val="204"/>
      </rPr>
      <t>ХАРКІВТРАНСГАЗ</t>
    </r>
    <r>
      <rPr>
        <sz val="8"/>
        <rFont val="Arial"/>
        <family val="2"/>
        <charset val="204"/>
      </rPr>
      <t>"</t>
    </r>
  </si>
  <si>
    <t>Новопсковський п/м Сєвєродонецького  ЛВУМГ</t>
  </si>
  <si>
    <r>
      <t xml:space="preserve">Свідоцтво про атестацію </t>
    </r>
    <r>
      <rPr>
        <b/>
        <sz val="8"/>
        <rFont val="Arial"/>
        <family val="2"/>
        <charset val="204"/>
      </rPr>
      <t xml:space="preserve">№ Рь 417/2014 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>31.12.2018р.</t>
    </r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</si>
  <si>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</si>
  <si>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О.Д.Кечеджі</t>
  </si>
  <si>
    <r>
      <t xml:space="preserve">    </t>
    </r>
    <r>
      <rPr>
        <sz val="8"/>
        <rFont val="Times New Roman"/>
        <family val="1"/>
        <charset val="204"/>
      </rPr>
      <t>Підрозділу підприємства, якому підпорядкована ХАЛ</t>
    </r>
  </si>
  <si>
    <r>
      <t>дата</t>
    </r>
    <r>
      <rPr>
        <u/>
        <sz val="10"/>
        <rFont val="Times New Roman"/>
        <family val="1"/>
        <charset val="204"/>
      </rPr>
      <t xml:space="preserve">     </t>
    </r>
  </si>
  <si>
    <t xml:space="preserve">Керівник Новопсковської ВХАЛ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</si>
  <si>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Т.О.Гоцанюк</t>
  </si>
  <si>
    <r>
      <t xml:space="preserve"> </t>
    </r>
    <r>
      <rPr>
        <sz val="8"/>
        <rFont val="Times New Roman"/>
        <family val="1"/>
        <charset val="204"/>
      </rPr>
      <t xml:space="preserve"> ХАЛ, де здійснювались аналізи газу</t>
    </r>
  </si>
  <si>
    <t>Начальник служби ГВ та М</t>
  </si>
  <si>
    <t>В.С.Ісаєв</t>
  </si>
  <si>
    <t xml:space="preserve">  </t>
  </si>
  <si>
    <t xml:space="preserve"> </t>
  </si>
  <si>
    <t>Керівник служби, відповідальної за облік газу</t>
  </si>
  <si>
    <t xml:space="preserve">переданого   Острогожським ЛВУМГ  через ПВВГ "Лозне"  та </t>
  </si>
  <si>
    <t>*- дані щодо компонентного складу , фізико - хімічних показників природного газу  , температури точки роси вологи, вмісту механічних домішок, меркаптанової сірки і сірководню надані представниками Острогожського ЛВУМГ  (Росія)</t>
  </si>
  <si>
    <t xml:space="preserve">ПАСПОРТ ФІЗИКО-ХІМІЧНИХ ПОКАЗНИКІВ ПРИРОДНОГО ГАЗУ* </t>
  </si>
  <si>
    <t>&lt;10,0</t>
  </si>
  <si>
    <r>
      <t>дата</t>
    </r>
    <r>
      <rPr>
        <u/>
        <sz val="8"/>
        <rFont val="Times New Roman"/>
        <family val="1"/>
        <charset val="204"/>
      </rPr>
      <t xml:space="preserve">     </t>
    </r>
  </si>
  <si>
    <r>
      <t>прийнятого ПАТ "Луганськгаз" по ГРС с. Воєводське маршрут №</t>
    </r>
    <r>
      <rPr>
        <u/>
        <sz val="11"/>
        <color theme="1"/>
        <rFont val="Times New Roman"/>
        <family val="1"/>
        <charset val="204"/>
      </rPr>
      <t>639</t>
    </r>
    <r>
      <rPr>
        <sz val="11"/>
        <color theme="1"/>
        <rFont val="Times New Roman"/>
        <family val="1"/>
        <charset val="204"/>
      </rPr>
      <t xml:space="preserve"> газопроводу </t>
    </r>
  </si>
  <si>
    <t>Всього*:</t>
  </si>
  <si>
    <t>** Обсяг природного газу за місяць з урахуванням ВТВ</t>
  </si>
  <si>
    <r>
      <t>Осяг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</si>
  <si>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03.01.2017р.</t>
  </si>
  <si>
    <t xml:space="preserve"> Ставрополь - Москва 2н.   за період з 01.12.2016 р. по 31.12.2016 р.</t>
  </si>
  <si>
    <t>відс.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</si>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</sst>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000"/>
    <numFmt numFmtId="166" formatCode="0.000"/>
    <numFmt numFmtId="167" formatCode="0.0"/>
  </numFmts>
  <fonts count="2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6" fontId="0" fillId="0" borderId="0" xfId="0" applyNumberFormat="1"/>
    <xf numFmtId="0" fontId="10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5" fontId="2" fillId="0" borderId="14" xfId="0" applyNumberFormat="1" applyFont="1" applyBorder="1" applyAlignment="1" applyProtection="1">
      <alignment horizontal="center" vertical="center" wrapText="1"/>
      <protection locked="0"/>
    </xf>
    <xf numFmtId="165" fontId="2" fillId="0" borderId="15" xfId="0" applyNumberFormat="1" applyFont="1" applyBorder="1" applyAlignment="1" applyProtection="1">
      <alignment horizontal="center" vertical="center" wrapText="1"/>
      <protection locked="0"/>
    </xf>
    <xf numFmtId="165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Protection="1">
      <protection locked="0"/>
    </xf>
    <xf numFmtId="0" fontId="0" fillId="0" borderId="43" xfId="0" applyBorder="1" applyProtection="1">
      <protection locked="0"/>
    </xf>
    <xf numFmtId="0" fontId="16" fillId="0" borderId="43" xfId="0" applyFont="1" applyBorder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166" fontId="3" fillId="0" borderId="29" xfId="0" applyNumberFormat="1" applyFont="1" applyBorder="1" applyAlignment="1" applyProtection="1">
      <alignment horizontal="center" vertical="center" wrapText="1"/>
      <protection locked="0"/>
    </xf>
    <xf numFmtId="2" fontId="2" fillId="0" borderId="8" xfId="0" applyNumberFormat="1" applyFont="1" applyBorder="1" applyProtection="1">
      <protection locked="0"/>
    </xf>
    <xf numFmtId="2" fontId="2" fillId="0" borderId="32" xfId="0" applyNumberFormat="1" applyFont="1" applyBorder="1" applyAlignment="1" applyProtection="1">
      <alignment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166" fontId="2" fillId="0" borderId="48" xfId="0" applyNumberFormat="1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Protection="1">
      <protection locked="0"/>
    </xf>
    <xf numFmtId="0" fontId="19" fillId="0" borderId="43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15" fillId="0" borderId="43" xfId="0" applyFont="1" applyBorder="1" applyProtection="1">
      <protection locked="0"/>
    </xf>
    <xf numFmtId="0" fontId="16" fillId="0" borderId="0" xfId="0" applyFont="1" applyProtection="1">
      <protection locked="0"/>
    </xf>
    <xf numFmtId="0" fontId="15" fillId="0" borderId="0" xfId="0" applyFont="1" applyProtection="1">
      <protection locked="0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29" xfId="0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3" xfId="0" applyNumberFormat="1" applyFont="1" applyBorder="1" applyAlignment="1" applyProtection="1">
      <alignment horizontal="center" vertical="center" wrapText="1"/>
      <protection locked="0"/>
    </xf>
    <xf numFmtId="165" fontId="3" fillId="0" borderId="12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Protection="1">
      <protection locked="0"/>
    </xf>
    <xf numFmtId="0" fontId="15" fillId="0" borderId="51" xfId="0" applyFont="1" applyBorder="1" applyAlignment="1" applyProtection="1">
      <alignment horizontal="center" vertical="center"/>
      <protection locked="0"/>
    </xf>
    <xf numFmtId="0" fontId="13" fillId="0" borderId="51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wrapText="1"/>
      <protection locked="0"/>
    </xf>
    <xf numFmtId="166" fontId="2" fillId="0" borderId="5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2" fontId="15" fillId="0" borderId="12" xfId="0" applyNumberFormat="1" applyFont="1" applyBorder="1" applyAlignment="1" applyProtection="1">
      <alignment horizontal="center" vertical="center" wrapText="1"/>
      <protection locked="0"/>
    </xf>
    <xf numFmtId="2" fontId="15" fillId="0" borderId="15" xfId="0" applyNumberFormat="1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23" fillId="0" borderId="3" xfId="0" applyFont="1" applyBorder="1" applyAlignment="1" applyProtection="1">
      <alignment horizontal="center" vertical="center" wrapText="1"/>
      <protection locked="0"/>
    </xf>
    <xf numFmtId="1" fontId="23" fillId="0" borderId="11" xfId="0" applyNumberFormat="1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2" fontId="23" fillId="0" borderId="1" xfId="0" applyNumberFormat="1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2" fontId="15" fillId="0" borderId="1" xfId="0" applyNumberFormat="1" applyFont="1" applyBorder="1" applyProtection="1">
      <protection locked="0"/>
    </xf>
    <xf numFmtId="167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3" fillId="0" borderId="3" xfId="0" applyFont="1" applyBorder="1" applyProtection="1">
      <protection locked="0"/>
    </xf>
    <xf numFmtId="2" fontId="23" fillId="0" borderId="1" xfId="0" applyNumberFormat="1" applyFont="1" applyBorder="1" applyProtection="1"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2" fontId="23" fillId="0" borderId="14" xfId="0" applyNumberFormat="1" applyFont="1" applyBorder="1" applyAlignment="1" applyProtection="1">
      <alignment horizontal="center" vertical="center" wrapText="1"/>
      <protection locked="0"/>
    </xf>
    <xf numFmtId="0" fontId="16" fillId="0" borderId="43" xfId="0" applyFont="1" applyBorder="1" applyAlignment="1" applyProtection="1">
      <protection locked="0"/>
    </xf>
    <xf numFmtId="0" fontId="0" fillId="0" borderId="43" xfId="0" applyBorder="1" applyAlignment="1" applyProtection="1">
      <protection locked="0"/>
    </xf>
    <xf numFmtId="0" fontId="0" fillId="0" borderId="50" xfId="0" applyBorder="1" applyAlignment="1">
      <alignment horizontal="center" vertical="center" wrapText="1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/>
    <xf numFmtId="0" fontId="2" fillId="0" borderId="0" xfId="0" applyFont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165" fontId="3" fillId="0" borderId="44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8" fillId="0" borderId="0" xfId="0" applyFont="1" applyAlignment="1" applyProtection="1">
      <protection locked="0"/>
    </xf>
    <xf numFmtId="0" fontId="18" fillId="0" borderId="0" xfId="0" applyFont="1" applyAlignment="1"/>
    <xf numFmtId="0" fontId="20" fillId="0" borderId="3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tabSelected="1" view="pageBreakPreview" zoomScale="75" zoomScaleNormal="100" zoomScaleSheetLayoutView="75" workbookViewId="0">
      <selection activeCell="P11" sqref="P11:P41"/>
    </sheetView>
  </sheetViews>
  <sheetFormatPr defaultRowHeight="15" x14ac:dyDescent="0.25"/>
  <cols>
    <col min="1" max="1" width="4.85546875" style="1" customWidth="1"/>
    <col min="2" max="2" width="9.5703125" style="1" customWidth="1"/>
    <col min="3" max="3" width="7.42578125" style="1" customWidth="1"/>
    <col min="4" max="4" width="7.28515625" style="1" customWidth="1"/>
    <col min="5" max="9" width="6.140625" style="1" customWidth="1"/>
    <col min="10" max="10" width="7.85546875" style="1" customWidth="1"/>
    <col min="11" max="11" width="8.140625" style="1" customWidth="1"/>
    <col min="12" max="12" width="7.140625" style="1" customWidth="1"/>
    <col min="13" max="14" width="7.28515625" style="1" customWidth="1"/>
    <col min="15" max="20" width="6.140625" style="1" customWidth="1"/>
    <col min="21" max="21" width="7.42578125" style="1" customWidth="1"/>
    <col min="22" max="23" width="6.140625" style="1" customWidth="1"/>
    <col min="24" max="25" width="6" style="1" customWidth="1"/>
    <col min="26" max="28" width="6.140625" style="1" customWidth="1"/>
    <col min="29" max="29" width="12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15</v>
      </c>
      <c r="B1" s="2"/>
      <c r="C1" s="2"/>
      <c r="D1" s="2"/>
      <c r="M1" s="12" t="s">
        <v>57</v>
      </c>
    </row>
    <row r="2" spans="1:34" x14ac:dyDescent="0.25">
      <c r="A2" s="9" t="s">
        <v>40</v>
      </c>
      <c r="B2" s="2"/>
      <c r="C2" s="11"/>
      <c r="D2" s="2"/>
      <c r="F2" s="2"/>
      <c r="G2" s="2"/>
      <c r="H2" s="2"/>
      <c r="I2" s="2"/>
      <c r="J2" s="2"/>
      <c r="K2" s="84" t="s">
        <v>55</v>
      </c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1:34" ht="13.5" customHeight="1" x14ac:dyDescent="0.25">
      <c r="A3" s="10" t="s">
        <v>41</v>
      </c>
      <c r="C3" s="28"/>
      <c r="F3" s="2"/>
      <c r="G3" s="2"/>
      <c r="H3" s="2"/>
      <c r="I3" s="2"/>
      <c r="J3" s="2"/>
      <c r="K3" s="86" t="s">
        <v>60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13"/>
      <c r="AC3" s="13"/>
    </row>
    <row r="4" spans="1:34" x14ac:dyDescent="0.25">
      <c r="A4" s="9" t="s">
        <v>16</v>
      </c>
      <c r="G4" s="2"/>
      <c r="H4" s="2"/>
      <c r="I4" s="2"/>
      <c r="K4" s="84" t="s">
        <v>65</v>
      </c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13"/>
      <c r="AC4" s="13"/>
    </row>
    <row r="5" spans="1:34" x14ac:dyDescent="0.25">
      <c r="A5" s="9" t="s">
        <v>42</v>
      </c>
      <c r="F5" s="2"/>
      <c r="G5" s="2"/>
      <c r="H5" s="2"/>
      <c r="K5" s="84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</row>
    <row r="6" spans="1:34" ht="5.25" customHeight="1" thickBot="1" x14ac:dyDescent="0.3"/>
    <row r="7" spans="1:34" ht="26.25" customHeight="1" thickBot="1" x14ac:dyDescent="0.3">
      <c r="A7" s="97" t="s">
        <v>0</v>
      </c>
      <c r="B7" s="99" t="s">
        <v>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  <c r="N7" s="99" t="s">
        <v>25</v>
      </c>
      <c r="O7" s="136"/>
      <c r="P7" s="136"/>
      <c r="Q7" s="136"/>
      <c r="R7" s="136"/>
      <c r="S7" s="136"/>
      <c r="T7" s="136"/>
      <c r="U7" s="136"/>
      <c r="V7" s="136"/>
      <c r="W7" s="137"/>
      <c r="X7" s="124" t="s">
        <v>20</v>
      </c>
      <c r="Y7" s="122" t="s">
        <v>2</v>
      </c>
      <c r="Z7" s="120" t="s">
        <v>12</v>
      </c>
      <c r="AA7" s="120" t="s">
        <v>13</v>
      </c>
      <c r="AB7" s="116" t="s">
        <v>14</v>
      </c>
      <c r="AC7" s="97" t="s">
        <v>63</v>
      </c>
    </row>
    <row r="8" spans="1:34" ht="16.5" customHeight="1" thickBot="1" x14ac:dyDescent="0.3">
      <c r="A8" s="135"/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4"/>
      <c r="N8" s="105" t="s">
        <v>21</v>
      </c>
      <c r="O8" s="18" t="s">
        <v>23</v>
      </c>
      <c r="P8" s="18"/>
      <c r="Q8" s="18"/>
      <c r="R8" s="18"/>
      <c r="S8" s="18"/>
      <c r="T8" s="18"/>
      <c r="U8" s="18"/>
      <c r="V8" s="18" t="s">
        <v>24</v>
      </c>
      <c r="W8" s="22"/>
      <c r="X8" s="125"/>
      <c r="Y8" s="123"/>
      <c r="Z8" s="121"/>
      <c r="AA8" s="121"/>
      <c r="AB8" s="117"/>
      <c r="AC8" s="98"/>
    </row>
    <row r="9" spans="1:34" ht="15" customHeight="1" x14ac:dyDescent="0.25">
      <c r="A9" s="135"/>
      <c r="B9" s="118" t="s">
        <v>28</v>
      </c>
      <c r="C9" s="110" t="s">
        <v>29</v>
      </c>
      <c r="D9" s="110" t="s">
        <v>30</v>
      </c>
      <c r="E9" s="110" t="s">
        <v>35</v>
      </c>
      <c r="F9" s="110" t="s">
        <v>36</v>
      </c>
      <c r="G9" s="110" t="s">
        <v>33</v>
      </c>
      <c r="H9" s="110" t="s">
        <v>37</v>
      </c>
      <c r="I9" s="110" t="s">
        <v>34</v>
      </c>
      <c r="J9" s="110" t="s">
        <v>32</v>
      </c>
      <c r="K9" s="110" t="s">
        <v>31</v>
      </c>
      <c r="L9" s="110" t="s">
        <v>38</v>
      </c>
      <c r="M9" s="95" t="s">
        <v>39</v>
      </c>
      <c r="N9" s="106"/>
      <c r="O9" s="112" t="s">
        <v>26</v>
      </c>
      <c r="P9" s="114" t="s">
        <v>6</v>
      </c>
      <c r="Q9" s="116" t="s">
        <v>7</v>
      </c>
      <c r="R9" s="118" t="s">
        <v>27</v>
      </c>
      <c r="S9" s="110" t="s">
        <v>8</v>
      </c>
      <c r="T9" s="95" t="s">
        <v>9</v>
      </c>
      <c r="U9" s="108" t="s">
        <v>22</v>
      </c>
      <c r="V9" s="110" t="s">
        <v>10</v>
      </c>
      <c r="W9" s="95" t="s">
        <v>11</v>
      </c>
      <c r="X9" s="125"/>
      <c r="Y9" s="123"/>
      <c r="Z9" s="121"/>
      <c r="AA9" s="121"/>
      <c r="AB9" s="117"/>
      <c r="AC9" s="98"/>
    </row>
    <row r="10" spans="1:34" ht="92.25" customHeight="1" x14ac:dyDescent="0.25">
      <c r="A10" s="135"/>
      <c r="B10" s="119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96"/>
      <c r="N10" s="107"/>
      <c r="O10" s="113"/>
      <c r="P10" s="115"/>
      <c r="Q10" s="117"/>
      <c r="R10" s="119"/>
      <c r="S10" s="111"/>
      <c r="T10" s="96"/>
      <c r="U10" s="109"/>
      <c r="V10" s="111"/>
      <c r="W10" s="96"/>
      <c r="X10" s="125"/>
      <c r="Y10" s="123"/>
      <c r="Z10" s="121"/>
      <c r="AA10" s="121"/>
      <c r="AB10" s="117"/>
      <c r="AC10" s="98"/>
    </row>
    <row r="11" spans="1:34" x14ac:dyDescent="0.25">
      <c r="A11" s="23">
        <v>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8"/>
      <c r="O11" s="75">
        <v>8161</v>
      </c>
      <c r="P11" s="71">
        <v>34.17</v>
      </c>
      <c r="Q11" s="59">
        <f>P11/3.6</f>
        <v>9.4916666666666671</v>
      </c>
      <c r="R11" s="61"/>
      <c r="S11" s="47"/>
      <c r="T11" s="64">
        <f>S11/3.6</f>
        <v>0</v>
      </c>
      <c r="U11" s="69">
        <v>11825</v>
      </c>
      <c r="V11" s="71">
        <v>49.51</v>
      </c>
      <c r="W11" s="64">
        <f>V11/3.6</f>
        <v>13.752777777777776</v>
      </c>
      <c r="X11" s="19"/>
      <c r="Y11" s="16"/>
      <c r="Z11" s="16"/>
      <c r="AA11" s="16"/>
      <c r="AB11" s="20"/>
      <c r="AC11" s="35">
        <v>10.468299999999999</v>
      </c>
      <c r="AD11" s="14">
        <f>SUM(B11:M11)+$K$42+$N$42</f>
        <v>0</v>
      </c>
      <c r="AE11" s="15" t="str">
        <f t="shared" ref="AE11:AE16" si="0">IF(AD11=100,"ОК"," ")</f>
        <v xml:space="preserve"> </v>
      </c>
      <c r="AF11" s="7"/>
      <c r="AG11" s="7"/>
      <c r="AH11" s="7"/>
    </row>
    <row r="12" spans="1:34" x14ac:dyDescent="0.25">
      <c r="A12" s="23">
        <v>2</v>
      </c>
      <c r="B12" s="49"/>
      <c r="C12" s="49"/>
      <c r="D12" s="49"/>
      <c r="E12" s="138"/>
      <c r="F12" s="144"/>
      <c r="G12" s="138"/>
      <c r="H12" s="145"/>
      <c r="I12" s="144"/>
      <c r="J12" s="49"/>
      <c r="K12" s="49"/>
      <c r="L12" s="49"/>
      <c r="M12" s="49"/>
      <c r="N12" s="29"/>
      <c r="O12" s="75">
        <v>8161</v>
      </c>
      <c r="P12" s="71">
        <v>34.17</v>
      </c>
      <c r="Q12" s="59">
        <f>P12/3.6</f>
        <v>9.4916666666666671</v>
      </c>
      <c r="R12" s="61"/>
      <c r="S12" s="60"/>
      <c r="T12" s="64">
        <f t="shared" ref="T12:T41" si="1">S12/3.6</f>
        <v>0</v>
      </c>
      <c r="U12" s="69">
        <v>11825</v>
      </c>
      <c r="V12" s="71">
        <v>49.51</v>
      </c>
      <c r="W12" s="64">
        <f t="shared" ref="W12:W41" si="2">V12/3.6</f>
        <v>13.752777777777776</v>
      </c>
      <c r="X12" s="52"/>
      <c r="Y12" s="16"/>
      <c r="Z12" s="16"/>
      <c r="AA12" s="16"/>
      <c r="AB12" s="20"/>
      <c r="AC12" s="35">
        <v>9.6936</v>
      </c>
      <c r="AD12" s="14">
        <f t="shared" ref="AD12:AD41" si="3">SUM(B12:M12)+$K$42+$N$42</f>
        <v>0</v>
      </c>
      <c r="AE12" s="15" t="str">
        <f t="shared" si="0"/>
        <v xml:space="preserve"> </v>
      </c>
      <c r="AF12" s="7"/>
      <c r="AG12" s="7"/>
      <c r="AH12" s="7"/>
    </row>
    <row r="13" spans="1:34" x14ac:dyDescent="0.25">
      <c r="A13" s="23">
        <v>3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29"/>
      <c r="O13" s="75">
        <v>8161</v>
      </c>
      <c r="P13" s="71">
        <v>34.17</v>
      </c>
      <c r="Q13" s="59">
        <f t="shared" ref="Q13:Q41" si="4">P13/3.6</f>
        <v>9.4916666666666671</v>
      </c>
      <c r="R13" s="61"/>
      <c r="S13" s="60"/>
      <c r="T13" s="64">
        <f t="shared" si="1"/>
        <v>0</v>
      </c>
      <c r="U13" s="69">
        <v>11825</v>
      </c>
      <c r="V13" s="71">
        <v>49.51</v>
      </c>
      <c r="W13" s="64">
        <f t="shared" si="2"/>
        <v>13.752777777777776</v>
      </c>
      <c r="X13" s="19"/>
      <c r="Y13" s="16"/>
      <c r="Z13" s="16"/>
      <c r="AA13" s="16"/>
      <c r="AB13" s="20"/>
      <c r="AC13" s="35">
        <v>9.9749999999999996</v>
      </c>
      <c r="AD13" s="14">
        <f t="shared" si="3"/>
        <v>0</v>
      </c>
      <c r="AE13" s="15" t="str">
        <f t="shared" si="0"/>
        <v xml:space="preserve"> </v>
      </c>
      <c r="AF13" s="7"/>
      <c r="AG13" s="7"/>
      <c r="AH13" s="7"/>
    </row>
    <row r="14" spans="1:34" x14ac:dyDescent="0.25">
      <c r="A14" s="23">
        <v>4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29"/>
      <c r="O14" s="75">
        <v>8161</v>
      </c>
      <c r="P14" s="71">
        <v>34.17</v>
      </c>
      <c r="Q14" s="59">
        <f t="shared" si="4"/>
        <v>9.4916666666666671</v>
      </c>
      <c r="R14" s="61"/>
      <c r="S14" s="60"/>
      <c r="T14" s="64">
        <f t="shared" si="1"/>
        <v>0</v>
      </c>
      <c r="U14" s="69">
        <v>11825</v>
      </c>
      <c r="V14" s="71">
        <v>49.51</v>
      </c>
      <c r="W14" s="64">
        <f t="shared" si="2"/>
        <v>13.752777777777776</v>
      </c>
      <c r="X14" s="19"/>
      <c r="Y14" s="16"/>
      <c r="Z14" s="16"/>
      <c r="AA14" s="16"/>
      <c r="AB14" s="20"/>
      <c r="AC14" s="35">
        <v>10.1503</v>
      </c>
      <c r="AD14" s="14">
        <f t="shared" si="3"/>
        <v>0</v>
      </c>
      <c r="AE14" s="15" t="str">
        <f t="shared" si="0"/>
        <v xml:space="preserve"> </v>
      </c>
      <c r="AF14" s="7"/>
      <c r="AG14" s="7"/>
      <c r="AH14" s="7"/>
    </row>
    <row r="15" spans="1:34" x14ac:dyDescent="0.25">
      <c r="A15" s="23">
        <v>5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29"/>
      <c r="O15" s="75">
        <v>8161</v>
      </c>
      <c r="P15" s="71">
        <v>34.17</v>
      </c>
      <c r="Q15" s="59">
        <f t="shared" si="4"/>
        <v>9.4916666666666671</v>
      </c>
      <c r="R15" s="61"/>
      <c r="S15" s="60"/>
      <c r="T15" s="64">
        <f t="shared" si="1"/>
        <v>0</v>
      </c>
      <c r="U15" s="69">
        <v>11825</v>
      </c>
      <c r="V15" s="71">
        <v>49.51</v>
      </c>
      <c r="W15" s="64">
        <f t="shared" si="2"/>
        <v>13.752777777777776</v>
      </c>
      <c r="X15" s="19"/>
      <c r="Y15" s="16"/>
      <c r="Z15" s="16"/>
      <c r="AA15" s="16"/>
      <c r="AB15" s="20"/>
      <c r="AC15" s="35">
        <v>9.8498000000000001</v>
      </c>
      <c r="AD15" s="14">
        <f t="shared" si="3"/>
        <v>0</v>
      </c>
      <c r="AE15" s="15" t="str">
        <f t="shared" si="0"/>
        <v xml:space="preserve"> </v>
      </c>
      <c r="AF15" s="7"/>
      <c r="AG15" s="7"/>
      <c r="AH15" s="7"/>
    </row>
    <row r="16" spans="1:34" x14ac:dyDescent="0.25">
      <c r="A16" s="23">
        <v>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29"/>
      <c r="O16" s="75">
        <v>8161</v>
      </c>
      <c r="P16" s="71">
        <v>34.17</v>
      </c>
      <c r="Q16" s="59">
        <f t="shared" si="4"/>
        <v>9.4916666666666671</v>
      </c>
      <c r="R16" s="61"/>
      <c r="S16" s="60"/>
      <c r="T16" s="64">
        <f t="shared" si="1"/>
        <v>0</v>
      </c>
      <c r="U16" s="69">
        <v>11825</v>
      </c>
      <c r="V16" s="71">
        <v>49.51</v>
      </c>
      <c r="W16" s="64">
        <f t="shared" si="2"/>
        <v>13.752777777777776</v>
      </c>
      <c r="X16" s="19"/>
      <c r="Y16" s="16"/>
      <c r="Z16" s="16"/>
      <c r="AA16" s="16"/>
      <c r="AB16" s="20"/>
      <c r="AC16" s="35">
        <v>10.7287</v>
      </c>
      <c r="AD16" s="14">
        <f t="shared" si="3"/>
        <v>0</v>
      </c>
      <c r="AE16" s="15" t="str">
        <f t="shared" si="0"/>
        <v xml:space="preserve"> </v>
      </c>
      <c r="AF16" s="7"/>
      <c r="AG16" s="7"/>
      <c r="AH16" s="7"/>
    </row>
    <row r="17" spans="1:34" x14ac:dyDescent="0.25">
      <c r="A17" s="23">
        <v>7</v>
      </c>
      <c r="B17" s="49">
        <v>93.421000000000006</v>
      </c>
      <c r="C17" s="49">
        <v>3.38</v>
      </c>
      <c r="D17" s="49">
        <v>0.81</v>
      </c>
      <c r="E17" s="138">
        <v>0.16700000000000001</v>
      </c>
      <c r="F17" s="139"/>
      <c r="G17" s="138">
        <v>3.1699999999999999E-2</v>
      </c>
      <c r="H17" s="140"/>
      <c r="I17" s="139"/>
      <c r="J17" s="49">
        <v>1.5299999999999999E-2</v>
      </c>
      <c r="K17" s="49">
        <v>8.5000000000000006E-3</v>
      </c>
      <c r="L17" s="49">
        <v>1.93</v>
      </c>
      <c r="M17" s="49">
        <v>0.23599999999999999</v>
      </c>
      <c r="N17" s="29">
        <v>0.71399999999999997</v>
      </c>
      <c r="O17" s="60">
        <v>8164</v>
      </c>
      <c r="P17" s="73">
        <v>34.18</v>
      </c>
      <c r="Q17" s="59">
        <f t="shared" si="4"/>
        <v>9.4944444444444436</v>
      </c>
      <c r="R17" s="61"/>
      <c r="S17" s="60"/>
      <c r="T17" s="64">
        <f t="shared" si="1"/>
        <v>0</v>
      </c>
      <c r="U17" s="63">
        <v>11749</v>
      </c>
      <c r="V17" s="47">
        <v>49.19</v>
      </c>
      <c r="W17" s="64">
        <f t="shared" si="2"/>
        <v>13.663888888888888</v>
      </c>
      <c r="X17" s="52">
        <v>-21.7</v>
      </c>
      <c r="Y17" s="16"/>
      <c r="Z17" s="16" t="s">
        <v>58</v>
      </c>
      <c r="AA17" s="16" t="s">
        <v>58</v>
      </c>
      <c r="AB17" s="20"/>
      <c r="AC17" s="35">
        <v>9.5610999999999997</v>
      </c>
      <c r="AD17" s="14">
        <f t="shared" si="3"/>
        <v>99.999500000000012</v>
      </c>
      <c r="AE17" s="15" t="s">
        <v>67</v>
      </c>
      <c r="AF17" s="7"/>
      <c r="AG17" s="7"/>
      <c r="AH17" s="7"/>
    </row>
    <row r="18" spans="1:34" x14ac:dyDescent="0.25">
      <c r="A18" s="23">
        <v>8</v>
      </c>
      <c r="B18" s="49"/>
      <c r="C18" s="49"/>
      <c r="D18" s="49"/>
      <c r="E18" s="138"/>
      <c r="F18" s="144"/>
      <c r="G18" s="138"/>
      <c r="H18" s="145"/>
      <c r="I18" s="144"/>
      <c r="J18" s="49"/>
      <c r="K18" s="49"/>
      <c r="L18" s="49"/>
      <c r="M18" s="49"/>
      <c r="N18" s="29"/>
      <c r="O18" s="72">
        <v>8164</v>
      </c>
      <c r="P18" s="76">
        <v>34.18</v>
      </c>
      <c r="Q18" s="59">
        <f t="shared" si="4"/>
        <v>9.4944444444444436</v>
      </c>
      <c r="R18" s="61"/>
      <c r="S18" s="60"/>
      <c r="T18" s="64">
        <f t="shared" si="1"/>
        <v>0</v>
      </c>
      <c r="U18" s="70">
        <v>11749</v>
      </c>
      <c r="V18" s="71">
        <v>49.19</v>
      </c>
      <c r="W18" s="64">
        <f t="shared" si="2"/>
        <v>13.663888888888888</v>
      </c>
      <c r="X18" s="52"/>
      <c r="Y18" s="16"/>
      <c r="Z18" s="16"/>
      <c r="AA18" s="16"/>
      <c r="AB18" s="20"/>
      <c r="AC18" s="35">
        <v>8.6511999999999993</v>
      </c>
      <c r="AD18" s="14">
        <f t="shared" si="3"/>
        <v>0</v>
      </c>
      <c r="AE18" s="15" t="s">
        <v>67</v>
      </c>
      <c r="AF18" s="7"/>
      <c r="AG18" s="7"/>
      <c r="AH18" s="7"/>
    </row>
    <row r="19" spans="1:34" x14ac:dyDescent="0.25">
      <c r="A19" s="23">
        <v>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29"/>
      <c r="O19" s="72">
        <v>8164</v>
      </c>
      <c r="P19" s="76">
        <v>34.18</v>
      </c>
      <c r="Q19" s="59">
        <f t="shared" si="4"/>
        <v>9.4944444444444436</v>
      </c>
      <c r="R19" s="61"/>
      <c r="S19" s="60"/>
      <c r="T19" s="64">
        <f t="shared" si="1"/>
        <v>0</v>
      </c>
      <c r="U19" s="70">
        <v>11749</v>
      </c>
      <c r="V19" s="71">
        <v>49.19</v>
      </c>
      <c r="W19" s="64">
        <f t="shared" si="2"/>
        <v>13.663888888888888</v>
      </c>
      <c r="X19" s="52"/>
      <c r="Y19" s="16"/>
      <c r="Z19" s="16"/>
      <c r="AA19" s="16"/>
      <c r="AB19" s="20"/>
      <c r="AC19" s="35">
        <v>7.9096000000000002</v>
      </c>
      <c r="AD19" s="14">
        <f t="shared" si="3"/>
        <v>0</v>
      </c>
      <c r="AE19" s="15" t="s">
        <v>67</v>
      </c>
      <c r="AF19" s="7"/>
      <c r="AG19" s="7"/>
      <c r="AH19" s="7"/>
    </row>
    <row r="20" spans="1:34" x14ac:dyDescent="0.25">
      <c r="A20" s="23">
        <v>10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29"/>
      <c r="O20" s="72">
        <v>8164</v>
      </c>
      <c r="P20" s="76">
        <v>34.18</v>
      </c>
      <c r="Q20" s="59">
        <f t="shared" si="4"/>
        <v>9.4944444444444436</v>
      </c>
      <c r="R20" s="61"/>
      <c r="S20" s="60"/>
      <c r="T20" s="64">
        <f t="shared" si="1"/>
        <v>0</v>
      </c>
      <c r="U20" s="70">
        <v>11749</v>
      </c>
      <c r="V20" s="71">
        <v>49.19</v>
      </c>
      <c r="W20" s="64">
        <f t="shared" si="2"/>
        <v>13.663888888888888</v>
      </c>
      <c r="X20" s="52"/>
      <c r="Y20" s="16"/>
      <c r="Z20" s="16"/>
      <c r="AA20" s="16"/>
      <c r="AB20" s="20"/>
      <c r="AC20" s="35">
        <v>8.7317999999999998</v>
      </c>
      <c r="AD20" s="14">
        <f t="shared" si="3"/>
        <v>0</v>
      </c>
      <c r="AE20" s="15" t="s">
        <v>67</v>
      </c>
      <c r="AF20" s="7"/>
      <c r="AG20" s="7"/>
      <c r="AH20" s="7"/>
    </row>
    <row r="21" spans="1:34" x14ac:dyDescent="0.25">
      <c r="A21" s="23">
        <v>11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29"/>
      <c r="O21" s="72">
        <v>8164</v>
      </c>
      <c r="P21" s="76">
        <v>34.18</v>
      </c>
      <c r="Q21" s="59">
        <f t="shared" si="4"/>
        <v>9.4944444444444436</v>
      </c>
      <c r="R21" s="61"/>
      <c r="S21" s="60"/>
      <c r="T21" s="64">
        <f t="shared" si="1"/>
        <v>0</v>
      </c>
      <c r="U21" s="70">
        <v>11749</v>
      </c>
      <c r="V21" s="71">
        <v>49.19</v>
      </c>
      <c r="W21" s="64">
        <f t="shared" si="2"/>
        <v>13.663888888888888</v>
      </c>
      <c r="X21" s="52"/>
      <c r="Y21" s="16"/>
      <c r="Z21" s="16"/>
      <c r="AA21" s="16"/>
      <c r="AB21" s="20"/>
      <c r="AC21" s="35">
        <v>8.7152999999999992</v>
      </c>
      <c r="AD21" s="14">
        <f t="shared" si="3"/>
        <v>0</v>
      </c>
      <c r="AE21" s="15" t="s">
        <v>67</v>
      </c>
      <c r="AF21" s="7"/>
      <c r="AG21" s="7"/>
      <c r="AH21" s="7"/>
    </row>
    <row r="22" spans="1:34" x14ac:dyDescent="0.25">
      <c r="A22" s="23">
        <v>12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29"/>
      <c r="O22" s="72">
        <v>8164</v>
      </c>
      <c r="P22" s="76">
        <v>34.18</v>
      </c>
      <c r="Q22" s="59">
        <f t="shared" si="4"/>
        <v>9.4944444444444436</v>
      </c>
      <c r="R22" s="61"/>
      <c r="S22" s="60"/>
      <c r="T22" s="64">
        <f t="shared" si="1"/>
        <v>0</v>
      </c>
      <c r="U22" s="70">
        <v>11749</v>
      </c>
      <c r="V22" s="71">
        <v>49.19</v>
      </c>
      <c r="W22" s="64">
        <f t="shared" si="2"/>
        <v>13.663888888888888</v>
      </c>
      <c r="X22" s="52"/>
      <c r="Y22" s="16"/>
      <c r="Z22" s="16"/>
      <c r="AA22" s="16"/>
      <c r="AB22" s="20"/>
      <c r="AC22" s="35">
        <v>8.9420999999999999</v>
      </c>
      <c r="AD22" s="14">
        <f t="shared" si="3"/>
        <v>0</v>
      </c>
      <c r="AE22" s="15" t="s">
        <v>67</v>
      </c>
      <c r="AF22" s="7"/>
      <c r="AG22" s="7"/>
      <c r="AH22" s="7"/>
    </row>
    <row r="23" spans="1:34" x14ac:dyDescent="0.25">
      <c r="A23" s="23">
        <v>13</v>
      </c>
      <c r="B23" s="49">
        <v>95.725999999999999</v>
      </c>
      <c r="C23" s="49">
        <v>2.27</v>
      </c>
      <c r="D23" s="49">
        <v>0.64</v>
      </c>
      <c r="E23" s="138">
        <v>0.17599999999999999</v>
      </c>
      <c r="F23" s="139"/>
      <c r="G23" s="138">
        <v>3.0700000000000002E-2</v>
      </c>
      <c r="H23" s="140"/>
      <c r="I23" s="139"/>
      <c r="J23" s="49">
        <v>1.3299999999999999E-2</v>
      </c>
      <c r="K23" s="49">
        <v>9.5999999999999992E-3</v>
      </c>
      <c r="L23" s="49">
        <v>0.99</v>
      </c>
      <c r="M23" s="49">
        <v>0.14399999999999999</v>
      </c>
      <c r="N23" s="29">
        <v>0.69979999999999998</v>
      </c>
      <c r="O23" s="61">
        <v>8157</v>
      </c>
      <c r="P23" s="47">
        <v>34.15</v>
      </c>
      <c r="Q23" s="59">
        <f t="shared" si="4"/>
        <v>9.4861111111111107</v>
      </c>
      <c r="R23" s="61"/>
      <c r="S23" s="60"/>
      <c r="T23" s="64">
        <f t="shared" si="1"/>
        <v>0</v>
      </c>
      <c r="U23" s="63">
        <v>11861</v>
      </c>
      <c r="V23" s="47">
        <v>49.66</v>
      </c>
      <c r="W23" s="64">
        <f t="shared" si="2"/>
        <v>13.794444444444443</v>
      </c>
      <c r="X23" s="52">
        <v>-24.6</v>
      </c>
      <c r="Y23" s="16"/>
      <c r="Z23" s="16"/>
      <c r="AA23" s="16"/>
      <c r="AB23" s="20"/>
      <c r="AC23" s="35">
        <v>12.614800000000001</v>
      </c>
      <c r="AD23" s="14">
        <f t="shared" si="3"/>
        <v>99.999600000000001</v>
      </c>
      <c r="AE23" s="15" t="s">
        <v>67</v>
      </c>
      <c r="AF23" s="7"/>
      <c r="AG23" s="7"/>
      <c r="AH23" s="7"/>
    </row>
    <row r="24" spans="1:34" x14ac:dyDescent="0.25">
      <c r="A24" s="23">
        <v>14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29"/>
      <c r="O24" s="68">
        <v>8157</v>
      </c>
      <c r="P24" s="71">
        <v>34.15</v>
      </c>
      <c r="Q24" s="59">
        <f t="shared" si="4"/>
        <v>9.4861111111111107</v>
      </c>
      <c r="R24" s="61"/>
      <c r="S24" s="60"/>
      <c r="T24" s="64">
        <f t="shared" si="1"/>
        <v>0</v>
      </c>
      <c r="U24" s="70">
        <v>11861</v>
      </c>
      <c r="V24" s="71">
        <v>49.66</v>
      </c>
      <c r="W24" s="64">
        <f t="shared" si="2"/>
        <v>13.794444444444443</v>
      </c>
      <c r="X24" s="52"/>
      <c r="Y24" s="16"/>
      <c r="Z24" s="16"/>
      <c r="AA24" s="16"/>
      <c r="AB24" s="20"/>
      <c r="AC24" s="35">
        <v>12.2104</v>
      </c>
      <c r="AD24" s="14">
        <f t="shared" si="3"/>
        <v>0</v>
      </c>
      <c r="AE24" s="15" t="s">
        <v>67</v>
      </c>
      <c r="AF24" s="7"/>
      <c r="AG24" s="7"/>
      <c r="AH24" s="7"/>
    </row>
    <row r="25" spans="1:34" x14ac:dyDescent="0.25">
      <c r="A25" s="23">
        <v>15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29"/>
      <c r="O25" s="68">
        <v>8157</v>
      </c>
      <c r="P25" s="71">
        <v>34.15</v>
      </c>
      <c r="Q25" s="59">
        <f t="shared" si="4"/>
        <v>9.4861111111111107</v>
      </c>
      <c r="R25" s="61"/>
      <c r="S25" s="60"/>
      <c r="T25" s="64">
        <f t="shared" si="1"/>
        <v>0</v>
      </c>
      <c r="U25" s="70">
        <v>11861</v>
      </c>
      <c r="V25" s="71">
        <v>49.66</v>
      </c>
      <c r="W25" s="64">
        <f t="shared" si="2"/>
        <v>13.794444444444443</v>
      </c>
      <c r="X25" s="52"/>
      <c r="Y25" s="16"/>
      <c r="Z25" s="16"/>
      <c r="AA25" s="16"/>
      <c r="AB25" s="20"/>
      <c r="AC25" s="35">
        <v>12.277699999999999</v>
      </c>
      <c r="AD25" s="14">
        <f t="shared" si="3"/>
        <v>0</v>
      </c>
      <c r="AE25" s="15" t="s">
        <v>67</v>
      </c>
      <c r="AF25" s="7"/>
      <c r="AG25" s="7"/>
      <c r="AH25" s="7"/>
    </row>
    <row r="26" spans="1:34" x14ac:dyDescent="0.25">
      <c r="A26" s="23">
        <v>16</v>
      </c>
      <c r="B26" s="49"/>
      <c r="C26" s="49"/>
      <c r="D26" s="49"/>
      <c r="E26" s="138"/>
      <c r="F26" s="144"/>
      <c r="G26" s="138"/>
      <c r="H26" s="145"/>
      <c r="I26" s="144"/>
      <c r="J26" s="49"/>
      <c r="K26" s="49"/>
      <c r="L26" s="49"/>
      <c r="M26" s="49"/>
      <c r="N26" s="29"/>
      <c r="O26" s="68">
        <v>8157</v>
      </c>
      <c r="P26" s="71">
        <v>34.15</v>
      </c>
      <c r="Q26" s="59">
        <f t="shared" si="4"/>
        <v>9.4861111111111107</v>
      </c>
      <c r="R26" s="61"/>
      <c r="S26" s="60"/>
      <c r="T26" s="64">
        <f t="shared" si="1"/>
        <v>0</v>
      </c>
      <c r="U26" s="70">
        <v>11861</v>
      </c>
      <c r="V26" s="71">
        <v>49.66</v>
      </c>
      <c r="W26" s="64">
        <f t="shared" si="2"/>
        <v>13.794444444444443</v>
      </c>
      <c r="X26" s="52"/>
      <c r="Y26" s="16"/>
      <c r="Z26" s="16"/>
      <c r="AA26" s="16"/>
      <c r="AB26" s="20"/>
      <c r="AC26" s="35">
        <v>12.612500000000001</v>
      </c>
      <c r="AD26" s="14">
        <f t="shared" si="3"/>
        <v>0</v>
      </c>
      <c r="AE26" s="15" t="s">
        <v>67</v>
      </c>
      <c r="AF26" s="7"/>
      <c r="AG26" s="7"/>
      <c r="AH26" s="7"/>
    </row>
    <row r="27" spans="1:34" x14ac:dyDescent="0.25">
      <c r="A27" s="23">
        <v>17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29"/>
      <c r="O27" s="68">
        <v>8157</v>
      </c>
      <c r="P27" s="71">
        <v>34.15</v>
      </c>
      <c r="Q27" s="59">
        <f t="shared" si="4"/>
        <v>9.4861111111111107</v>
      </c>
      <c r="R27" s="61"/>
      <c r="S27" s="60"/>
      <c r="T27" s="64">
        <f t="shared" si="1"/>
        <v>0</v>
      </c>
      <c r="U27" s="70">
        <v>11861</v>
      </c>
      <c r="V27" s="71">
        <v>49.66</v>
      </c>
      <c r="W27" s="64">
        <f t="shared" si="2"/>
        <v>13.794444444444443</v>
      </c>
      <c r="X27" s="52"/>
      <c r="Y27" s="16"/>
      <c r="Z27" s="16"/>
      <c r="AA27" s="16"/>
      <c r="AB27" s="20"/>
      <c r="AC27" s="35">
        <v>11.379</v>
      </c>
      <c r="AD27" s="14">
        <f t="shared" si="3"/>
        <v>0</v>
      </c>
      <c r="AE27" s="15" t="s">
        <v>67</v>
      </c>
      <c r="AF27" s="7"/>
      <c r="AG27" s="7"/>
      <c r="AH27" s="7"/>
    </row>
    <row r="28" spans="1:34" x14ac:dyDescent="0.25">
      <c r="A28" s="23">
        <v>18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29"/>
      <c r="O28" s="68">
        <v>8157</v>
      </c>
      <c r="P28" s="71">
        <v>34.15</v>
      </c>
      <c r="Q28" s="59">
        <f t="shared" si="4"/>
        <v>9.4861111111111107</v>
      </c>
      <c r="R28" s="61"/>
      <c r="S28" s="60"/>
      <c r="T28" s="64">
        <f t="shared" si="1"/>
        <v>0</v>
      </c>
      <c r="U28" s="70">
        <v>11861</v>
      </c>
      <c r="V28" s="71">
        <v>49.66</v>
      </c>
      <c r="W28" s="64">
        <f t="shared" si="2"/>
        <v>13.794444444444443</v>
      </c>
      <c r="X28" s="52"/>
      <c r="Y28" s="16"/>
      <c r="Z28" s="16"/>
      <c r="AA28" s="16"/>
      <c r="AB28" s="20"/>
      <c r="AC28" s="35">
        <v>10.712300000000001</v>
      </c>
      <c r="AD28" s="14">
        <f t="shared" si="3"/>
        <v>0</v>
      </c>
      <c r="AE28" s="15" t="s">
        <v>67</v>
      </c>
      <c r="AF28" s="7"/>
      <c r="AG28" s="7"/>
      <c r="AH28" s="7"/>
    </row>
    <row r="29" spans="1:34" x14ac:dyDescent="0.25">
      <c r="A29" s="23">
        <v>19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29"/>
      <c r="O29" s="68">
        <v>8157</v>
      </c>
      <c r="P29" s="71">
        <v>34.15</v>
      </c>
      <c r="Q29" s="59">
        <f t="shared" si="4"/>
        <v>9.4861111111111107</v>
      </c>
      <c r="R29" s="61"/>
      <c r="S29" s="60"/>
      <c r="T29" s="64">
        <f t="shared" si="1"/>
        <v>0</v>
      </c>
      <c r="U29" s="70">
        <v>11861</v>
      </c>
      <c r="V29" s="71">
        <v>49.66</v>
      </c>
      <c r="W29" s="64">
        <f t="shared" si="2"/>
        <v>13.794444444444443</v>
      </c>
      <c r="X29" s="52"/>
      <c r="Y29" s="16"/>
      <c r="Z29" s="16"/>
      <c r="AA29" s="16"/>
      <c r="AB29" s="20"/>
      <c r="AC29" s="35">
        <v>11.9107</v>
      </c>
      <c r="AD29" s="14">
        <f t="shared" si="3"/>
        <v>0</v>
      </c>
      <c r="AE29" s="15" t="s">
        <v>67</v>
      </c>
      <c r="AF29" s="7"/>
      <c r="AG29" s="7"/>
      <c r="AH29" s="7"/>
    </row>
    <row r="30" spans="1:34" x14ac:dyDescent="0.25">
      <c r="A30" s="23">
        <v>20</v>
      </c>
      <c r="B30" s="49">
        <v>95.600999999999999</v>
      </c>
      <c r="C30" s="49">
        <v>2.2999999999999998</v>
      </c>
      <c r="D30" s="49">
        <v>0.67</v>
      </c>
      <c r="E30" s="138">
        <v>0.2</v>
      </c>
      <c r="F30" s="139"/>
      <c r="G30" s="138">
        <v>3.5099999999999999E-2</v>
      </c>
      <c r="H30" s="140"/>
      <c r="I30" s="139"/>
      <c r="J30" s="49">
        <v>1.4800000000000001E-2</v>
      </c>
      <c r="K30" s="49">
        <v>5.8999999999999999E-3</v>
      </c>
      <c r="L30" s="49">
        <v>1.03</v>
      </c>
      <c r="M30" s="49">
        <v>0.14299999999999999</v>
      </c>
      <c r="N30" s="48">
        <v>0.70099999999999996</v>
      </c>
      <c r="O30" s="61">
        <v>8166</v>
      </c>
      <c r="P30" s="47">
        <v>34.19</v>
      </c>
      <c r="Q30" s="59">
        <f t="shared" si="4"/>
        <v>9.4972222222222218</v>
      </c>
      <c r="R30" s="61"/>
      <c r="S30" s="60"/>
      <c r="T30" s="64">
        <f t="shared" si="1"/>
        <v>0</v>
      </c>
      <c r="U30" s="63">
        <v>11863</v>
      </c>
      <c r="V30" s="47">
        <v>49.67</v>
      </c>
      <c r="W30" s="64">
        <f t="shared" si="2"/>
        <v>13.797222222222222</v>
      </c>
      <c r="X30" s="52">
        <v>-20.7</v>
      </c>
      <c r="Y30" s="16"/>
      <c r="Z30" s="16"/>
      <c r="AA30" s="16"/>
      <c r="AB30" s="20"/>
      <c r="AC30" s="35">
        <v>12.1546</v>
      </c>
      <c r="AD30" s="14">
        <f t="shared" si="3"/>
        <v>99.999799999999993</v>
      </c>
      <c r="AE30" s="15" t="s">
        <v>67</v>
      </c>
      <c r="AF30" s="7"/>
      <c r="AG30" s="7"/>
      <c r="AH30" s="7"/>
    </row>
    <row r="31" spans="1:34" x14ac:dyDescent="0.25">
      <c r="A31" s="23">
        <v>21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29"/>
      <c r="O31" s="68">
        <v>8166</v>
      </c>
      <c r="P31" s="71">
        <v>34.19</v>
      </c>
      <c r="Q31" s="59">
        <f t="shared" si="4"/>
        <v>9.4972222222222218</v>
      </c>
      <c r="R31" s="61"/>
      <c r="S31" s="60"/>
      <c r="T31" s="64">
        <f t="shared" si="1"/>
        <v>0</v>
      </c>
      <c r="U31" s="70">
        <v>11863</v>
      </c>
      <c r="V31" s="71">
        <v>49.67</v>
      </c>
      <c r="W31" s="64">
        <f t="shared" si="2"/>
        <v>13.797222222222222</v>
      </c>
      <c r="X31" s="52"/>
      <c r="Y31" s="16"/>
      <c r="Z31" s="16"/>
      <c r="AA31" s="16"/>
      <c r="AB31" s="20"/>
      <c r="AC31" s="35">
        <v>11.9078</v>
      </c>
      <c r="AD31" s="14">
        <f t="shared" si="3"/>
        <v>0</v>
      </c>
      <c r="AE31" s="15" t="s">
        <v>67</v>
      </c>
      <c r="AF31" s="7"/>
      <c r="AG31" s="7"/>
      <c r="AH31" s="7"/>
    </row>
    <row r="32" spans="1:34" x14ac:dyDescent="0.25">
      <c r="A32" s="23">
        <v>22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29"/>
      <c r="O32" s="68">
        <v>8166</v>
      </c>
      <c r="P32" s="71">
        <v>34.19</v>
      </c>
      <c r="Q32" s="59">
        <f t="shared" si="4"/>
        <v>9.4972222222222218</v>
      </c>
      <c r="R32" s="61"/>
      <c r="S32" s="60"/>
      <c r="T32" s="64">
        <f t="shared" si="1"/>
        <v>0</v>
      </c>
      <c r="U32" s="70">
        <v>11863</v>
      </c>
      <c r="V32" s="71">
        <v>49.67</v>
      </c>
      <c r="W32" s="64">
        <f t="shared" si="2"/>
        <v>13.797222222222222</v>
      </c>
      <c r="X32" s="52"/>
      <c r="Y32" s="16"/>
      <c r="Z32" s="16"/>
      <c r="AA32" s="16"/>
      <c r="AB32" s="20"/>
      <c r="AC32" s="35">
        <v>11.6874</v>
      </c>
      <c r="AD32" s="14">
        <f t="shared" si="3"/>
        <v>0</v>
      </c>
      <c r="AE32" s="15" t="s">
        <v>67</v>
      </c>
      <c r="AF32" s="7"/>
      <c r="AG32" s="7"/>
      <c r="AH32" s="7"/>
    </row>
    <row r="33" spans="1:34" x14ac:dyDescent="0.25">
      <c r="A33" s="23">
        <v>23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29"/>
      <c r="O33" s="68">
        <v>8166</v>
      </c>
      <c r="P33" s="71">
        <v>34.19</v>
      </c>
      <c r="Q33" s="59">
        <f t="shared" si="4"/>
        <v>9.4972222222222218</v>
      </c>
      <c r="R33" s="61"/>
      <c r="S33" s="60"/>
      <c r="T33" s="64">
        <f t="shared" si="1"/>
        <v>0</v>
      </c>
      <c r="U33" s="70">
        <v>11863</v>
      </c>
      <c r="V33" s="71">
        <v>49.67</v>
      </c>
      <c r="W33" s="64">
        <f t="shared" si="2"/>
        <v>13.797222222222222</v>
      </c>
      <c r="X33" s="52"/>
      <c r="Y33" s="16"/>
      <c r="Z33" s="16"/>
      <c r="AA33" s="16"/>
      <c r="AB33" s="20"/>
      <c r="AC33" s="35">
        <v>11.6684</v>
      </c>
      <c r="AD33" s="14">
        <f>SUM(B33:M33)+$K$42+$N$42</f>
        <v>0</v>
      </c>
      <c r="AE33" s="15" t="s">
        <v>67</v>
      </c>
      <c r="AF33" s="7"/>
      <c r="AG33" s="7"/>
      <c r="AH33" s="7"/>
    </row>
    <row r="34" spans="1:34" x14ac:dyDescent="0.25">
      <c r="A34" s="23">
        <v>24</v>
      </c>
      <c r="B34" s="49"/>
      <c r="C34" s="49"/>
      <c r="D34" s="49"/>
      <c r="E34" s="138"/>
      <c r="F34" s="144"/>
      <c r="G34" s="138"/>
      <c r="H34" s="145"/>
      <c r="I34" s="144"/>
      <c r="J34" s="49"/>
      <c r="K34" s="49"/>
      <c r="L34" s="49"/>
      <c r="M34" s="49"/>
      <c r="N34" s="29"/>
      <c r="O34" s="68">
        <v>8166</v>
      </c>
      <c r="P34" s="71">
        <v>34.19</v>
      </c>
      <c r="Q34" s="59">
        <f t="shared" si="4"/>
        <v>9.4972222222222218</v>
      </c>
      <c r="R34" s="61"/>
      <c r="S34" s="60"/>
      <c r="T34" s="64">
        <f t="shared" si="1"/>
        <v>0</v>
      </c>
      <c r="U34" s="70">
        <v>11863</v>
      </c>
      <c r="V34" s="71">
        <v>49.67</v>
      </c>
      <c r="W34" s="64">
        <f t="shared" si="2"/>
        <v>13.797222222222222</v>
      </c>
      <c r="X34" s="52"/>
      <c r="Y34" s="16"/>
      <c r="Z34" s="16"/>
      <c r="AA34" s="16"/>
      <c r="AB34" s="20"/>
      <c r="AC34" s="35">
        <v>7.6054000000000004</v>
      </c>
      <c r="AD34" s="14">
        <f t="shared" si="3"/>
        <v>0</v>
      </c>
      <c r="AE34" s="15" t="s">
        <v>67</v>
      </c>
      <c r="AF34" s="7"/>
      <c r="AG34" s="7"/>
      <c r="AH34" s="7"/>
    </row>
    <row r="35" spans="1:34" x14ac:dyDescent="0.25">
      <c r="A35" s="23">
        <v>25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29"/>
      <c r="O35" s="68">
        <v>8166</v>
      </c>
      <c r="P35" s="71">
        <v>34.19</v>
      </c>
      <c r="Q35" s="59">
        <f t="shared" si="4"/>
        <v>9.4972222222222218</v>
      </c>
      <c r="R35" s="61"/>
      <c r="S35" s="60"/>
      <c r="T35" s="64">
        <f t="shared" si="1"/>
        <v>0</v>
      </c>
      <c r="U35" s="70">
        <v>11863</v>
      </c>
      <c r="V35" s="71">
        <v>49.67</v>
      </c>
      <c r="W35" s="64">
        <f t="shared" si="2"/>
        <v>13.797222222222222</v>
      </c>
      <c r="X35" s="52"/>
      <c r="Y35" s="16"/>
      <c r="Z35" s="16"/>
      <c r="AA35" s="16"/>
      <c r="AB35" s="20"/>
      <c r="AC35" s="35">
        <v>7.1151999999999997</v>
      </c>
      <c r="AD35" s="14">
        <f t="shared" si="3"/>
        <v>0</v>
      </c>
      <c r="AE35" s="15" t="s">
        <v>67</v>
      </c>
      <c r="AF35" s="7"/>
      <c r="AG35" s="7"/>
      <c r="AH35" s="7"/>
    </row>
    <row r="36" spans="1:34" x14ac:dyDescent="0.25">
      <c r="A36" s="23">
        <v>26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29"/>
      <c r="O36" s="68">
        <v>8166</v>
      </c>
      <c r="P36" s="71">
        <v>34.19</v>
      </c>
      <c r="Q36" s="59">
        <f t="shared" si="4"/>
        <v>9.4972222222222218</v>
      </c>
      <c r="R36" s="61"/>
      <c r="S36" s="60"/>
      <c r="T36" s="64">
        <f t="shared" si="1"/>
        <v>0</v>
      </c>
      <c r="U36" s="70">
        <v>11863</v>
      </c>
      <c r="V36" s="71">
        <v>49.67</v>
      </c>
      <c r="W36" s="64">
        <f t="shared" si="2"/>
        <v>13.797222222222222</v>
      </c>
      <c r="X36" s="52"/>
      <c r="Y36" s="16"/>
      <c r="Z36" s="16"/>
      <c r="AA36" s="16"/>
      <c r="AB36" s="20"/>
      <c r="AC36" s="35">
        <v>7.0391000000000004</v>
      </c>
      <c r="AD36" s="14">
        <f t="shared" si="3"/>
        <v>0</v>
      </c>
      <c r="AE36" s="15" t="s">
        <v>67</v>
      </c>
      <c r="AF36" s="7"/>
      <c r="AG36" s="7"/>
      <c r="AH36" s="7"/>
    </row>
    <row r="37" spans="1:34" x14ac:dyDescent="0.25">
      <c r="A37" s="23">
        <v>27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29"/>
      <c r="O37" s="68">
        <v>8166</v>
      </c>
      <c r="P37" s="71">
        <v>34.19</v>
      </c>
      <c r="Q37" s="59">
        <f t="shared" si="4"/>
        <v>9.4972222222222218</v>
      </c>
      <c r="R37" s="61"/>
      <c r="S37" s="60"/>
      <c r="T37" s="64">
        <f t="shared" si="1"/>
        <v>0</v>
      </c>
      <c r="U37" s="70">
        <v>11863</v>
      </c>
      <c r="V37" s="71">
        <v>49.67</v>
      </c>
      <c r="W37" s="64">
        <f t="shared" si="2"/>
        <v>13.797222222222222</v>
      </c>
      <c r="X37" s="52"/>
      <c r="Y37" s="16"/>
      <c r="Z37" s="16"/>
      <c r="AA37" s="16"/>
      <c r="AB37" s="20"/>
      <c r="AC37" s="35">
        <v>7.0761000000000003</v>
      </c>
      <c r="AD37" s="14">
        <f t="shared" si="3"/>
        <v>0</v>
      </c>
      <c r="AE37" s="15" t="s">
        <v>67</v>
      </c>
      <c r="AF37" s="7"/>
      <c r="AG37" s="7"/>
      <c r="AH37" s="7"/>
    </row>
    <row r="38" spans="1:34" x14ac:dyDescent="0.25">
      <c r="A38" s="23">
        <v>28</v>
      </c>
      <c r="B38" s="49">
        <v>96.367000000000004</v>
      </c>
      <c r="C38" s="49">
        <v>1.92</v>
      </c>
      <c r="D38" s="49">
        <v>0.61</v>
      </c>
      <c r="E38" s="138">
        <v>0.192</v>
      </c>
      <c r="F38" s="139"/>
      <c r="G38" s="138">
        <v>3.1699999999999999E-2</v>
      </c>
      <c r="H38" s="140"/>
      <c r="I38" s="139"/>
      <c r="J38" s="49">
        <v>9.4000000000000004E-3</v>
      </c>
      <c r="K38" s="49">
        <v>1.09E-2</v>
      </c>
      <c r="L38" s="49">
        <v>0.72</v>
      </c>
      <c r="M38" s="49">
        <v>0.13900000000000001</v>
      </c>
      <c r="N38" s="29">
        <v>0.69620000000000004</v>
      </c>
      <c r="O38" s="61">
        <v>8157</v>
      </c>
      <c r="P38" s="47">
        <v>34.15</v>
      </c>
      <c r="Q38" s="59">
        <f t="shared" si="4"/>
        <v>9.4861111111111107</v>
      </c>
      <c r="R38" s="61"/>
      <c r="S38" s="60"/>
      <c r="T38" s="64">
        <f t="shared" si="1"/>
        <v>0</v>
      </c>
      <c r="U38" s="63">
        <v>11892</v>
      </c>
      <c r="V38" s="47">
        <v>49.79</v>
      </c>
      <c r="W38" s="64">
        <f t="shared" si="2"/>
        <v>13.830555555555556</v>
      </c>
      <c r="X38" s="52">
        <v>-20.399999999999999</v>
      </c>
      <c r="Y38" s="16"/>
      <c r="Z38" s="16"/>
      <c r="AA38" s="16"/>
      <c r="AB38" s="20" t="s">
        <v>66</v>
      </c>
      <c r="AC38" s="35">
        <v>6.8735999999999997</v>
      </c>
      <c r="AD38" s="14">
        <f t="shared" si="3"/>
        <v>100</v>
      </c>
      <c r="AE38" s="15" t="str">
        <f t="shared" ref="AE38:AE41" si="5">IF(AD38=100,"ОК"," ")</f>
        <v>ОК</v>
      </c>
      <c r="AF38" s="7"/>
      <c r="AG38" s="7"/>
      <c r="AH38" s="7"/>
    </row>
    <row r="39" spans="1:34" x14ac:dyDescent="0.25">
      <c r="A39" s="23">
        <v>29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29"/>
      <c r="O39" s="68">
        <v>8157</v>
      </c>
      <c r="P39" s="71">
        <v>34.15</v>
      </c>
      <c r="Q39" s="59">
        <f t="shared" si="4"/>
        <v>9.4861111111111107</v>
      </c>
      <c r="R39" s="61"/>
      <c r="S39" s="60"/>
      <c r="T39" s="64">
        <f t="shared" si="1"/>
        <v>0</v>
      </c>
      <c r="U39" s="70">
        <v>11892</v>
      </c>
      <c r="V39" s="71">
        <v>49.79</v>
      </c>
      <c r="W39" s="64">
        <f t="shared" si="2"/>
        <v>13.830555555555556</v>
      </c>
      <c r="X39" s="52"/>
      <c r="Y39" s="16"/>
      <c r="Z39" s="16"/>
      <c r="AA39" s="16"/>
      <c r="AB39" s="20"/>
      <c r="AC39" s="35">
        <v>6.8117999999999999</v>
      </c>
      <c r="AD39" s="14">
        <f t="shared" si="3"/>
        <v>0</v>
      </c>
      <c r="AE39" s="15" t="str">
        <f t="shared" si="5"/>
        <v xml:space="preserve"> </v>
      </c>
      <c r="AF39" s="7"/>
      <c r="AG39" s="7"/>
      <c r="AH39" s="7"/>
    </row>
    <row r="40" spans="1:34" x14ac:dyDescent="0.25">
      <c r="A40" s="23">
        <v>30</v>
      </c>
      <c r="B40" s="50"/>
      <c r="C40" s="49"/>
      <c r="D40" s="49"/>
      <c r="E40" s="138"/>
      <c r="F40" s="144"/>
      <c r="G40" s="138"/>
      <c r="H40" s="145"/>
      <c r="I40" s="144"/>
      <c r="J40" s="49"/>
      <c r="K40" s="49"/>
      <c r="L40" s="49"/>
      <c r="M40" s="51"/>
      <c r="N40" s="29"/>
      <c r="O40" s="68">
        <v>8157</v>
      </c>
      <c r="P40" s="71">
        <v>34.15</v>
      </c>
      <c r="Q40" s="59">
        <f t="shared" si="4"/>
        <v>9.4861111111111107</v>
      </c>
      <c r="R40" s="61"/>
      <c r="S40" s="60"/>
      <c r="T40" s="64">
        <f t="shared" si="1"/>
        <v>0</v>
      </c>
      <c r="U40" s="70">
        <v>11892</v>
      </c>
      <c r="V40" s="71">
        <v>49.79</v>
      </c>
      <c r="W40" s="64">
        <f t="shared" si="2"/>
        <v>13.830555555555556</v>
      </c>
      <c r="X40" s="52"/>
      <c r="Y40" s="16"/>
      <c r="Z40" s="16"/>
      <c r="AA40" s="16"/>
      <c r="AB40" s="20"/>
      <c r="AC40" s="35">
        <v>7.1375000000000002</v>
      </c>
      <c r="AD40" s="14">
        <f t="shared" si="3"/>
        <v>0</v>
      </c>
      <c r="AE40" s="15" t="str">
        <f t="shared" si="5"/>
        <v xml:space="preserve"> </v>
      </c>
      <c r="AF40" s="7"/>
      <c r="AG40" s="7"/>
      <c r="AH40" s="7"/>
    </row>
    <row r="41" spans="1:34" ht="15.75" thickBot="1" x14ac:dyDescent="0.3">
      <c r="A41" s="24">
        <v>31</v>
      </c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6"/>
      <c r="N41" s="24"/>
      <c r="O41" s="68">
        <v>8157</v>
      </c>
      <c r="P41" s="71">
        <v>34.15</v>
      </c>
      <c r="Q41" s="59">
        <f t="shared" si="4"/>
        <v>9.4861111111111107</v>
      </c>
      <c r="R41" s="62"/>
      <c r="S41" s="66"/>
      <c r="T41" s="64">
        <f t="shared" si="1"/>
        <v>0</v>
      </c>
      <c r="U41" s="77">
        <v>11892</v>
      </c>
      <c r="V41" s="78">
        <v>49.79</v>
      </c>
      <c r="W41" s="65">
        <f t="shared" si="2"/>
        <v>13.830555555555556</v>
      </c>
      <c r="X41" s="74"/>
      <c r="Y41" s="21"/>
      <c r="Z41" s="21"/>
      <c r="AA41" s="38"/>
      <c r="AB41" s="39"/>
      <c r="AC41" s="40">
        <v>7.6223000000000001</v>
      </c>
      <c r="AD41" s="14">
        <f t="shared" si="3"/>
        <v>0</v>
      </c>
      <c r="AE41" s="15" t="str">
        <f t="shared" si="5"/>
        <v xml:space="preserve"> </v>
      </c>
      <c r="AF41" s="7"/>
      <c r="AG41" s="7"/>
      <c r="AH41" s="7"/>
    </row>
    <row r="42" spans="1:34" ht="15" customHeight="1" thickBot="1" x14ac:dyDescent="0.3">
      <c r="A42" s="133" t="s">
        <v>19</v>
      </c>
      <c r="B42" s="133"/>
      <c r="C42" s="133"/>
      <c r="D42" s="133"/>
      <c r="E42" s="133"/>
      <c r="F42" s="133"/>
      <c r="G42" s="133"/>
      <c r="H42" s="134"/>
      <c r="I42" s="131" t="s">
        <v>17</v>
      </c>
      <c r="J42" s="132"/>
      <c r="K42" s="36">
        <v>0</v>
      </c>
      <c r="L42" s="89" t="s">
        <v>18</v>
      </c>
      <c r="M42" s="90"/>
      <c r="N42" s="37">
        <v>0</v>
      </c>
      <c r="O42" s="126">
        <f>SUMPRODUCT(O11:O41,AC11:AC41)/SUM(AC11:AC41)</f>
        <v>8161.298723895221</v>
      </c>
      <c r="P42" s="91">
        <f>SUMPRODUCT(P11:P41,AC11:AC41)/SUM(AC11:AC41)</f>
        <v>34.169360287534445</v>
      </c>
      <c r="Q42" s="91">
        <f>SUMPRODUCT(Q11:Q41,AC11:AC41)/SUM(AC11:AC41)</f>
        <v>9.4914889687595725</v>
      </c>
      <c r="R42" s="87">
        <f>SUMPRODUCT(R11:R41,AC11:AC41)/SUM(AC11:AC41)</f>
        <v>0</v>
      </c>
      <c r="S42" s="87">
        <f>SUMPRODUCT(S11:S41,AC11:AC41)/SUM(AC11:AC41)</f>
        <v>0</v>
      </c>
      <c r="T42" s="93">
        <f>SUMPRODUCT(T11:T41,AC11:AC41)/SUM(AC11:AC41)</f>
        <v>0</v>
      </c>
      <c r="U42" s="17"/>
      <c r="V42" s="8"/>
      <c r="W42" s="8"/>
      <c r="X42" s="58"/>
      <c r="Y42" s="58"/>
      <c r="Z42" s="58"/>
      <c r="AA42" s="141" t="s">
        <v>61</v>
      </c>
      <c r="AB42" s="81"/>
      <c r="AC42" s="57">
        <f>SUM(AC11:AC41)</f>
        <v>301.79340000000002</v>
      </c>
      <c r="AD42" s="14"/>
      <c r="AE42" s="15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128" t="s">
        <v>3</v>
      </c>
      <c r="I43" s="129"/>
      <c r="J43" s="129"/>
      <c r="K43" s="129"/>
      <c r="L43" s="129"/>
      <c r="M43" s="129"/>
      <c r="N43" s="130"/>
      <c r="O43" s="127"/>
      <c r="P43" s="92"/>
      <c r="Q43" s="92"/>
      <c r="R43" s="88"/>
      <c r="S43" s="88"/>
      <c r="T43" s="94"/>
      <c r="U43" s="17"/>
      <c r="V43" s="4"/>
      <c r="W43" s="4"/>
      <c r="X43" s="4"/>
      <c r="Y43" s="4"/>
      <c r="Z43" s="4"/>
      <c r="AA43" s="4"/>
      <c r="AB43" s="4"/>
      <c r="AC43" s="5"/>
    </row>
    <row r="44" spans="1:34" ht="18" customHeight="1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</row>
    <row r="45" spans="1:34" x14ac:dyDescent="0.25">
      <c r="B45" s="30" t="s">
        <v>43</v>
      </c>
      <c r="C45" s="31"/>
      <c r="D45" s="31"/>
      <c r="E45" s="31"/>
      <c r="F45" s="31"/>
      <c r="G45" s="31"/>
      <c r="H45" s="31"/>
      <c r="I45" s="31"/>
      <c r="J45" s="31"/>
      <c r="K45" s="31" t="s">
        <v>44</v>
      </c>
      <c r="L45" s="31"/>
      <c r="M45" s="31"/>
      <c r="N45" s="31"/>
      <c r="O45" s="31"/>
      <c r="P45" s="31"/>
      <c r="Q45" s="31"/>
      <c r="R45" s="42" t="s">
        <v>64</v>
      </c>
      <c r="S45" s="41"/>
      <c r="T45" s="32"/>
      <c r="U45" s="32"/>
      <c r="V45" s="32"/>
      <c r="W45" s="32"/>
    </row>
    <row r="46" spans="1:34" x14ac:dyDescent="0.25">
      <c r="B46" s="33" t="s">
        <v>45</v>
      </c>
      <c r="K46" s="34" t="s">
        <v>4</v>
      </c>
      <c r="M46" s="34"/>
      <c r="O46" s="34" t="s">
        <v>5</v>
      </c>
      <c r="S46" s="34" t="s">
        <v>46</v>
      </c>
      <c r="V46" s="6"/>
    </row>
    <row r="47" spans="1:34" x14ac:dyDescent="0.25">
      <c r="B47" s="30" t="s">
        <v>47</v>
      </c>
      <c r="C47" s="41"/>
      <c r="D47" s="41"/>
      <c r="E47" s="41"/>
      <c r="F47" s="41"/>
      <c r="G47" s="41"/>
      <c r="H47" s="41"/>
      <c r="I47" s="41"/>
      <c r="J47" s="41"/>
      <c r="K47" s="41" t="s">
        <v>48</v>
      </c>
      <c r="L47" s="41"/>
      <c r="M47" s="41"/>
      <c r="N47" s="41"/>
      <c r="O47" s="41"/>
      <c r="P47" s="41"/>
      <c r="Q47" s="41"/>
      <c r="R47" s="42" t="s">
        <v>64</v>
      </c>
      <c r="S47" s="41"/>
      <c r="T47" s="32"/>
      <c r="U47" s="32"/>
      <c r="V47" s="32"/>
      <c r="W47" s="32"/>
    </row>
    <row r="48" spans="1:34" x14ac:dyDescent="0.25">
      <c r="B48" s="33" t="s">
        <v>49</v>
      </c>
      <c r="F48" s="43"/>
      <c r="G48" s="43"/>
      <c r="H48" s="43"/>
      <c r="I48" s="43"/>
      <c r="J48" s="43"/>
      <c r="K48" s="34" t="s">
        <v>4</v>
      </c>
      <c r="L48" s="43"/>
      <c r="M48" s="43"/>
      <c r="N48" s="43"/>
      <c r="O48" s="34" t="s">
        <v>5</v>
      </c>
      <c r="P48" s="43"/>
      <c r="Q48" s="43"/>
      <c r="R48" s="43"/>
      <c r="S48" s="34" t="s">
        <v>46</v>
      </c>
      <c r="V48" s="6"/>
    </row>
    <row r="49" spans="2:29" x14ac:dyDescent="0.25">
      <c r="B49" s="44" t="s">
        <v>50</v>
      </c>
      <c r="C49" s="44"/>
      <c r="D49" s="32"/>
      <c r="E49" s="32"/>
      <c r="F49" s="32"/>
      <c r="G49" s="32"/>
      <c r="H49" s="32"/>
      <c r="I49" s="32"/>
      <c r="J49" s="32"/>
      <c r="K49" s="79" t="s">
        <v>51</v>
      </c>
      <c r="L49" s="80"/>
      <c r="M49" s="80"/>
      <c r="N49" s="32" t="s">
        <v>52</v>
      </c>
      <c r="O49" s="32" t="s">
        <v>53</v>
      </c>
      <c r="P49" s="32"/>
      <c r="Q49" s="32"/>
      <c r="R49" s="53" t="s">
        <v>64</v>
      </c>
      <c r="S49" s="43"/>
      <c r="T49" s="32"/>
      <c r="U49" s="32"/>
      <c r="V49" s="32"/>
      <c r="W49" s="32"/>
    </row>
    <row r="50" spans="2:29" x14ac:dyDescent="0.25">
      <c r="B50" s="33"/>
      <c r="C50" s="33" t="s">
        <v>54</v>
      </c>
      <c r="K50" s="67" t="s">
        <v>4</v>
      </c>
      <c r="L50" s="45"/>
      <c r="M50" s="45"/>
      <c r="N50" s="46"/>
      <c r="O50" s="34" t="s">
        <v>5</v>
      </c>
      <c r="P50" s="45"/>
      <c r="Q50" s="45"/>
      <c r="R50" s="54"/>
      <c r="S50" s="55" t="s">
        <v>59</v>
      </c>
    </row>
    <row r="52" spans="2:29" x14ac:dyDescent="0.25">
      <c r="B52" s="142" t="s">
        <v>56</v>
      </c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85"/>
      <c r="AB52" s="85"/>
      <c r="AC52" s="85"/>
    </row>
    <row r="54" spans="2:29" x14ac:dyDescent="0.25">
      <c r="B54" s="82" t="s">
        <v>62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</row>
  </sheetData>
  <mergeCells count="67">
    <mergeCell ref="E34:F34"/>
    <mergeCell ref="G34:I34"/>
    <mergeCell ref="E40:F40"/>
    <mergeCell ref="G40:I40"/>
    <mergeCell ref="E12:F12"/>
    <mergeCell ref="G12:I12"/>
    <mergeCell ref="E18:F18"/>
    <mergeCell ref="G18:I18"/>
    <mergeCell ref="E26:F26"/>
    <mergeCell ref="G26:I26"/>
    <mergeCell ref="E17:F17"/>
    <mergeCell ref="G17:I17"/>
    <mergeCell ref="E23:F23"/>
    <mergeCell ref="G23:I23"/>
    <mergeCell ref="E30:F30"/>
    <mergeCell ref="G30:I30"/>
    <mergeCell ref="A7:A10"/>
    <mergeCell ref="E9:E10"/>
    <mergeCell ref="F9:F10"/>
    <mergeCell ref="G9:G10"/>
    <mergeCell ref="B9:B10"/>
    <mergeCell ref="C9:C10"/>
    <mergeCell ref="D9:D10"/>
    <mergeCell ref="AC7:AC10"/>
    <mergeCell ref="N8:N10"/>
    <mergeCell ref="H9:H10"/>
    <mergeCell ref="I9:I10"/>
    <mergeCell ref="J9:J10"/>
    <mergeCell ref="K9:K10"/>
    <mergeCell ref="L9:L10"/>
    <mergeCell ref="U9:U10"/>
    <mergeCell ref="V9:V10"/>
    <mergeCell ref="W9:W10"/>
    <mergeCell ref="S9:S10"/>
    <mergeCell ref="T9:T10"/>
    <mergeCell ref="O9:O10"/>
    <mergeCell ref="P9:P10"/>
    <mergeCell ref="Q9:Q10"/>
    <mergeCell ref="R9:R10"/>
    <mergeCell ref="B54:M54"/>
    <mergeCell ref="K2:AB2"/>
    <mergeCell ref="K3:AA3"/>
    <mergeCell ref="K4:AA4"/>
    <mergeCell ref="K5:AA5"/>
    <mergeCell ref="Z7:Z10"/>
    <mergeCell ref="M9:M10"/>
    <mergeCell ref="AA7:AA10"/>
    <mergeCell ref="AB7:AB10"/>
    <mergeCell ref="B7:M8"/>
    <mergeCell ref="N7:W7"/>
    <mergeCell ref="X7:X10"/>
    <mergeCell ref="Y7:Y10"/>
    <mergeCell ref="S42:S43"/>
    <mergeCell ref="T42:T43"/>
    <mergeCell ref="H43:N43"/>
    <mergeCell ref="E38:F38"/>
    <mergeCell ref="G38:I38"/>
    <mergeCell ref="K49:M49"/>
    <mergeCell ref="AA42:AB42"/>
    <mergeCell ref="B52:AC52"/>
    <mergeCell ref="A42:H42"/>
    <mergeCell ref="I42:J42"/>
    <mergeCell ref="L42:M42"/>
    <mergeCell ref="O42:O43"/>
    <mergeCell ref="P42:P43"/>
    <mergeCell ref="Q42:Q43"/>
    <mergeCell ref="R42:R43"/>
  </mergeCells>
  <printOptions verticalCentered="1"/>
  <pageMargins left="0.9055118110236221" right="0.70866141732283472" top="0.35433070866141736" bottom="0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11-37</vt:lpstr>
      <vt:lpstr>'11-37'!Область_печати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Романык Ирина Евгеньевна</cp:lastModifiedBy>
  <cp:lastPrinted>2016-12-12T12:18:45Z</cp:lastPrinted>
  <dcterms:created xsi:type="dcterms:W3CDTF">2016-10-07T07:24:19Z</dcterms:created>
  <dcterms:modified xsi:type="dcterms:W3CDTF">2017-01-16T09:42:38Z</dcterms:modified>
</cp:coreProperties>
</file>