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12" i="4"/>
  <c r="T12" i="4"/>
  <c r="Q12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30" i="4"/>
  <c r="T30" i="4"/>
  <c r="Q30" i="4"/>
  <c r="W29" i="4"/>
  <c r="T29" i="4"/>
  <c r="Q29" i="4"/>
  <c r="W28" i="4"/>
  <c r="T28" i="4"/>
  <c r="Q28" i="4"/>
  <c r="W27" i="4"/>
  <c r="T27" i="4"/>
  <c r="Q27" i="4"/>
  <c r="W40" i="4"/>
  <c r="W39" i="4"/>
  <c r="W38" i="4"/>
  <c r="W37" i="4"/>
  <c r="W36" i="4"/>
  <c r="W35" i="4"/>
  <c r="W34" i="4"/>
  <c r="W33" i="4"/>
  <c r="W32" i="4"/>
  <c r="T40" i="4"/>
  <c r="T39" i="4"/>
  <c r="T38" i="4"/>
  <c r="T37" i="4"/>
  <c r="T36" i="4"/>
  <c r="T35" i="4"/>
  <c r="T34" i="4"/>
  <c r="T33" i="4"/>
  <c r="T32" i="4"/>
  <c r="Q40" i="4"/>
  <c r="Q39" i="4"/>
  <c r="Q38" i="4"/>
  <c r="Q37" i="4"/>
  <c r="Q36" i="4"/>
  <c r="Q35" i="4"/>
  <c r="Q34" i="4"/>
  <c r="Q33" i="4"/>
  <c r="Q32" i="4"/>
  <c r="T26" i="4"/>
  <c r="W13" i="4"/>
  <c r="T13" i="4"/>
  <c r="Q13" i="4"/>
  <c r="W31" i="4"/>
  <c r="W26" i="4"/>
  <c r="W11" i="4"/>
  <c r="T31" i="4"/>
  <c r="T11" i="4"/>
  <c r="Q31" i="4"/>
  <c r="Q26" i="4"/>
  <c r="Q11" i="4"/>
  <c r="T42" i="4"/>
  <c r="S42" i="4"/>
  <c r="R42" i="4"/>
  <c r="P42" i="4"/>
  <c r="O42" i="4"/>
  <c r="AD41" i="4"/>
  <c r="AE41" i="4"/>
  <c r="AD40" i="4"/>
  <c r="AE40" i="4"/>
  <c r="AD39" i="4"/>
  <c r="AE39" i="4"/>
  <c r="AD38" i="4"/>
  <c r="AE38" i="4"/>
  <c r="AD37" i="4"/>
  <c r="AE37" i="4"/>
  <c r="AD36" i="4"/>
  <c r="AE36" i="4"/>
  <c r="AD35" i="4"/>
  <c r="AE35" i="4"/>
  <c r="AD34" i="4"/>
  <c r="AE34" i="4"/>
  <c r="AD33" i="4"/>
  <c r="AE33" i="4"/>
  <c r="AD32" i="4"/>
  <c r="AE32" i="4"/>
  <c r="AD31" i="4"/>
  <c r="AE31" i="4"/>
  <c r="AD30" i="4"/>
  <c r="AE30" i="4"/>
  <c r="AD29" i="4"/>
  <c r="AE29" i="4"/>
  <c r="AD28" i="4"/>
  <c r="AE28" i="4"/>
  <c r="AD27" i="4"/>
  <c r="AE27" i="4"/>
  <c r="AD26" i="4"/>
  <c r="AE26" i="4"/>
  <c r="AD25" i="4"/>
  <c r="AE25" i="4"/>
  <c r="AD24" i="4"/>
  <c r="AE24" i="4"/>
  <c r="AD23" i="4"/>
  <c r="AE23" i="4"/>
  <c r="AD22" i="4"/>
  <c r="AE22" i="4"/>
  <c r="AD21" i="4"/>
  <c r="AE21" i="4"/>
  <c r="AD20" i="4"/>
  <c r="AE20" i="4"/>
  <c r="AD19" i="4"/>
  <c r="AE19" i="4"/>
  <c r="AD18" i="4"/>
  <c r="AE18" i="4"/>
  <c r="AD17" i="4"/>
  <c r="AE17" i="4"/>
  <c r="AD16" i="4"/>
  <c r="AE16" i="4"/>
  <c r="AD15" i="4"/>
  <c r="AE15" i="4"/>
  <c r="AD14" i="4"/>
  <c r="AE14" i="4"/>
  <c r="AD13" i="4"/>
  <c r="AE13" i="4"/>
  <c r="AD12" i="4"/>
  <c r="AE12" i="4"/>
  <c r="AD11" i="4"/>
  <c r="AE11" i="4"/>
  <c r="Q42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<sst xmlns="http://schemas.openxmlformats.org/spreadsheetml/2006/main" count="67" uniqueCount="61">
  <si>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</si>
  <si>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</si>
  <si>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</si>
  <si>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</si>
  <si>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</si>
  <si>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</si>
  <si>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</si>
  <si>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</si>
  <si>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</si>
  <si>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</si>
  <si>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</si>
  <si>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</si>
  <si>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</si>
  <si>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</si>
  <si>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</si>
  <si>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</si>
  <si>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</si>
  <si>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</si>
  <si>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</si>
  <si>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</si>
  <si>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</si>
  <si>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</si>
  <si>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</si>
  <si>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</si>
  <si>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</si>
  <si>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</si>
  <si>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</si>
  <si>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</si>
  <si>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</si>
  <si>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</si>
  <si>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</si>
  <si>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</si>
  <si>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</si>
  <si>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</si>
  <si>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</si>
  <si>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</si>
  <si>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</si>
  <si>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</si>
  <si>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</si>
  <si>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</si>
  <si>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</si>
  <si>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</si>
  <si>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</si>
  <si>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</si>
  <si>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</si>
  <si>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</si>
  <si>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</si>
  <si>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</si>
  <si>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</si>
  <si>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</si>
  <si>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</si>
  <si>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</si>
  <si>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</si>
  <si>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</si>
  <si>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</si>
  <si>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</si>
  <si>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</si>
  <si>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indexed="8"/>
        <rFont val="Times New Roman"/>
        <family val="1"/>
        <charset val="204"/>
      </rPr>
      <t>Сєвєродонецьким ЛВУМГ</t>
    </r>
    <r>
      <rPr>
        <sz val="11"/>
        <color indexed="8"/>
        <rFont val="Times New Roman"/>
        <family val="1"/>
        <charset val="204"/>
      </rPr>
      <t xml:space="preserve"> та прийнятого </t>
    </r>
    <r>
      <rPr>
        <b/>
        <sz val="11"/>
        <color indexed="8"/>
        <rFont val="Times New Roman"/>
        <family val="1"/>
        <charset val="204"/>
      </rPr>
      <t xml:space="preserve">ПАТ "Луганськгаз"  </t>
    </r>
    <r>
      <rPr>
        <sz val="11"/>
        <color indexed="8"/>
        <rFont val="Times New Roman"/>
        <family val="1"/>
        <charset val="204"/>
      </rPr>
      <t xml:space="preserve">   по </t>
    </r>
    <r>
      <rPr>
        <b/>
        <u/>
        <sz val="11"/>
        <color indexed="8"/>
        <rFont val="Times New Roman"/>
        <family val="1"/>
        <charset val="204"/>
      </rPr>
      <t xml:space="preserve"> ГРС Рубіжне </t>
    </r>
  </si>
  <si>
    <t>відс</t>
  </si>
  <si>
    <r>
      <t xml:space="preserve">маршрут </t>
    </r>
    <r>
      <rPr>
        <b/>
        <u/>
        <sz val="11"/>
        <color indexed="8"/>
        <rFont val="Times New Roman"/>
        <family val="1"/>
        <charset val="204"/>
      </rPr>
      <t>№ 653</t>
    </r>
  </si>
  <si>
    <r>
      <t xml:space="preserve">                        з газопроводу </t>
    </r>
    <r>
      <rPr>
        <b/>
        <sz val="11"/>
        <color indexed="8"/>
        <rFont val="Times New Roman"/>
        <family val="1"/>
        <charset val="204"/>
      </rPr>
      <t xml:space="preserve"> Луганськ-Лисичанськ-Рубіжне</t>
    </r>
    <r>
      <rPr>
        <sz val="11"/>
        <color indexed="8"/>
        <rFont val="Times New Roman"/>
        <family val="1"/>
        <charset val="204"/>
      </rPr>
      <t xml:space="preserve">      за період з  </t>
    </r>
    <r>
      <rPr>
        <b/>
        <u/>
        <sz val="11"/>
        <color indexed="8"/>
        <rFont val="Times New Roman"/>
        <family val="1"/>
        <charset val="204"/>
      </rPr>
      <t xml:space="preserve"> 01.12.2016р. по  31.12.2016р.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</si>
</sst>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Protection="1">
      <protection locked="0"/>
    </xf>
    <xf numFmtId="164" fontId="2" fillId="0" borderId="5" xfId="0" applyNumberFormat="1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7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0" fillId="0" borderId="7" xfId="0" applyNumberFormat="1" applyFont="1" applyFill="1" applyBorder="1" applyAlignment="1">
      <alignment horizontal="center" wrapText="1"/>
    </xf>
    <xf numFmtId="164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2" fontId="18" fillId="0" borderId="7" xfId="0" applyNumberFormat="1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center" vertical="center" wrapText="1"/>
    </xf>
    <xf numFmtId="4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164" fontId="16" fillId="0" borderId="41" xfId="0" applyNumberFormat="1" applyFont="1" applyBorder="1" applyAlignment="1" applyProtection="1">
      <alignment horizontal="center" vertical="center" wrapText="1"/>
      <protection locked="0"/>
    </xf>
    <xf numFmtId="164" fontId="16" fillId="0" borderId="27" xfId="0" applyNumberFormat="1" applyFont="1" applyBorder="1" applyAlignment="1" applyProtection="1">
      <alignment horizontal="center" vertical="center" wrapText="1"/>
      <protection locked="0"/>
    </xf>
    <xf numFmtId="164" fontId="16" fillId="0" borderId="42" xfId="0" applyNumberFormat="1" applyFont="1" applyBorder="1" applyAlignment="1" applyProtection="1">
      <alignment horizontal="center" vertical="center" wrapText="1"/>
      <protection locked="0"/>
    </xf>
    <xf numFmtId="164" fontId="16" fillId="0" borderId="43" xfId="0" applyNumberFormat="1" applyFont="1" applyBorder="1" applyAlignment="1" applyProtection="1">
      <alignment horizontal="center" vertical="center" wrapText="1"/>
      <protection locked="0"/>
    </xf>
    <xf numFmtId="164" fontId="16" fillId="0" borderId="44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>
      <alignment horizontal="center" vertical="center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165" fontId="0" fillId="0" borderId="7" xfId="0" applyNumberFormat="1" applyBorder="1"/>
    <xf numFmtId="165" fontId="0" fillId="0" borderId="43" xfId="0" applyNumberFormat="1" applyBorder="1"/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25" xfId="0" applyFont="1" applyBorder="1" applyAlignment="1" applyProtection="1">
      <alignment horizontal="left" vertical="center" textRotation="90" wrapText="1"/>
      <protection locked="0"/>
    </xf>
    <xf numFmtId="0" fontId="4" fillId="0" borderId="7" xfId="0" applyFont="1" applyBorder="1" applyAlignment="1" applyProtection="1">
      <alignment horizontal="left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right" vertical="center" textRotation="90" wrapText="1"/>
      <protection locked="0"/>
    </xf>
    <xf numFmtId="0" fontId="4" fillId="0" borderId="7" xfId="0" applyFont="1" applyBorder="1" applyAlignment="1" applyProtection="1">
      <alignment horizontal="right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4" fontId="2" fillId="0" borderId="9" xfId="0" applyNumberFormat="1" applyFont="1" applyBorder="1" applyAlignment="1" applyProtection="1">
      <alignment horizontal="center" wrapText="1"/>
      <protection locked="0"/>
    </xf>
    <xf numFmtId="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4" fontId="19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9" xfId="0" applyFont="1" applyFill="1" applyBorder="1" applyProtection="1">
      <protection locked="0"/>
    </xf>
    <xf numFmtId="2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9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2" fontId="19" fillId="0" borderId="7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topLeftCell="A29" zoomScaleNormal="100" zoomScaleSheetLayoutView="100" workbookViewId="0">
      <selection activeCell="K35" sqref="K35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0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3" t="s">
        <v>20</v>
      </c>
      <c r="B1" s="23"/>
      <c r="C1" s="23"/>
      <c r="D1" s="23"/>
      <c r="E1" s="23"/>
      <c r="F1" s="23"/>
      <c r="G1" s="23"/>
      <c r="H1" s="23"/>
      <c r="K1" s="9"/>
      <c r="L1" s="9"/>
      <c r="M1" s="21" t="s">
        <v>4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34" ht="15.75" x14ac:dyDescent="0.25">
      <c r="A2" s="23" t="s">
        <v>54</v>
      </c>
      <c r="B2" s="23"/>
      <c r="C2" s="23"/>
      <c r="D2" s="23"/>
      <c r="E2" s="23"/>
      <c r="F2" s="23"/>
      <c r="G2" s="23"/>
      <c r="H2" s="23"/>
      <c r="I2" s="27"/>
      <c r="J2" s="27"/>
      <c r="K2" s="2"/>
      <c r="L2" s="68" t="s">
        <v>57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34" ht="13.5" customHeight="1" x14ac:dyDescent="0.25">
      <c r="A3" s="22" t="s">
        <v>55</v>
      </c>
      <c r="B3" s="23"/>
      <c r="C3" s="23"/>
      <c r="D3" s="23"/>
      <c r="E3" s="23"/>
      <c r="F3" s="23"/>
      <c r="G3" s="23"/>
      <c r="H3" s="23"/>
      <c r="I3" s="27"/>
      <c r="J3" s="27"/>
      <c r="K3" s="10"/>
      <c r="L3" s="9" t="s">
        <v>59</v>
      </c>
      <c r="M3" s="9"/>
      <c r="N3" s="24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34" x14ac:dyDescent="0.25">
      <c r="A4" s="23" t="s">
        <v>21</v>
      </c>
      <c r="B4" s="23"/>
      <c r="C4" s="23"/>
      <c r="D4" s="23"/>
      <c r="E4" s="23"/>
      <c r="F4" s="23"/>
      <c r="G4" s="23"/>
      <c r="H4" s="23"/>
      <c r="I4" s="27"/>
      <c r="K4" s="29" t="s">
        <v>60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34" x14ac:dyDescent="0.25">
      <c r="A5" s="23" t="s">
        <v>56</v>
      </c>
      <c r="B5" s="23"/>
      <c r="C5" s="23"/>
      <c r="D5" s="23"/>
      <c r="E5" s="23"/>
      <c r="F5" s="23"/>
      <c r="G5" s="23"/>
      <c r="H5" s="2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34" ht="5.25" customHeight="1" thickBot="1" x14ac:dyDescent="0.3"/>
    <row r="7" spans="1:34" ht="26.25" customHeight="1" thickBot="1" x14ac:dyDescent="0.3">
      <c r="A7" s="74" t="s">
        <v>0</v>
      </c>
      <c r="B7" s="79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79" t="s">
        <v>30</v>
      </c>
      <c r="O7" s="80"/>
      <c r="P7" s="80"/>
      <c r="Q7" s="80"/>
      <c r="R7" s="80"/>
      <c r="S7" s="80"/>
      <c r="T7" s="80"/>
      <c r="U7" s="80"/>
      <c r="V7" s="80"/>
      <c r="W7" s="81"/>
      <c r="X7" s="91" t="s">
        <v>25</v>
      </c>
      <c r="Y7" s="93" t="s">
        <v>2</v>
      </c>
      <c r="Z7" s="70" t="s">
        <v>17</v>
      </c>
      <c r="AA7" s="70" t="s">
        <v>18</v>
      </c>
      <c r="AB7" s="72" t="s">
        <v>19</v>
      </c>
      <c r="AC7" s="74" t="s">
        <v>16</v>
      </c>
    </row>
    <row r="8" spans="1:34" ht="16.5" customHeight="1" thickBot="1" x14ac:dyDescent="0.3">
      <c r="A8" s="120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  <c r="N8" s="76" t="s">
        <v>26</v>
      </c>
      <c r="O8" s="14" t="s">
        <v>28</v>
      </c>
      <c r="P8" s="14"/>
      <c r="Q8" s="14"/>
      <c r="R8" s="14"/>
      <c r="S8" s="14"/>
      <c r="T8" s="14"/>
      <c r="U8" s="14"/>
      <c r="V8" s="14" t="s">
        <v>29</v>
      </c>
      <c r="W8" s="15"/>
      <c r="X8" s="92"/>
      <c r="Y8" s="94"/>
      <c r="Z8" s="71"/>
      <c r="AA8" s="71"/>
      <c r="AB8" s="73"/>
      <c r="AC8" s="75"/>
    </row>
    <row r="9" spans="1:34" ht="15" customHeight="1" x14ac:dyDescent="0.25">
      <c r="A9" s="120"/>
      <c r="B9" s="87" t="s">
        <v>33</v>
      </c>
      <c r="C9" s="89" t="s">
        <v>34</v>
      </c>
      <c r="D9" s="89" t="s">
        <v>35</v>
      </c>
      <c r="E9" s="89" t="s">
        <v>40</v>
      </c>
      <c r="F9" s="89" t="s">
        <v>41</v>
      </c>
      <c r="G9" s="89" t="s">
        <v>38</v>
      </c>
      <c r="H9" s="89" t="s">
        <v>42</v>
      </c>
      <c r="I9" s="89" t="s">
        <v>39</v>
      </c>
      <c r="J9" s="89" t="s">
        <v>37</v>
      </c>
      <c r="K9" s="89" t="s">
        <v>36</v>
      </c>
      <c r="L9" s="89" t="s">
        <v>43</v>
      </c>
      <c r="M9" s="66" t="s">
        <v>44</v>
      </c>
      <c r="N9" s="77"/>
      <c r="O9" s="95" t="s">
        <v>31</v>
      </c>
      <c r="P9" s="97" t="s">
        <v>10</v>
      </c>
      <c r="Q9" s="72" t="s">
        <v>11</v>
      </c>
      <c r="R9" s="87" t="s">
        <v>32</v>
      </c>
      <c r="S9" s="89" t="s">
        <v>12</v>
      </c>
      <c r="T9" s="66" t="s">
        <v>13</v>
      </c>
      <c r="U9" s="104" t="s">
        <v>27</v>
      </c>
      <c r="V9" s="89" t="s">
        <v>14</v>
      </c>
      <c r="W9" s="66" t="s">
        <v>15</v>
      </c>
      <c r="X9" s="92"/>
      <c r="Y9" s="94"/>
      <c r="Z9" s="71"/>
      <c r="AA9" s="71"/>
      <c r="AB9" s="73"/>
      <c r="AC9" s="75"/>
    </row>
    <row r="10" spans="1:34" ht="92.25" customHeight="1" x14ac:dyDescent="0.25">
      <c r="A10" s="120"/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67"/>
      <c r="N10" s="78"/>
      <c r="O10" s="96"/>
      <c r="P10" s="98"/>
      <c r="Q10" s="73"/>
      <c r="R10" s="88"/>
      <c r="S10" s="90"/>
      <c r="T10" s="67"/>
      <c r="U10" s="105"/>
      <c r="V10" s="90"/>
      <c r="W10" s="67"/>
      <c r="X10" s="92"/>
      <c r="Y10" s="94"/>
      <c r="Z10" s="71"/>
      <c r="AA10" s="71"/>
      <c r="AB10" s="73"/>
      <c r="AC10" s="75"/>
    </row>
    <row r="11" spans="1:34" x14ac:dyDescent="0.25">
      <c r="A11" s="16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>
        <v>0.74529999999999996</v>
      </c>
      <c r="O11" s="34"/>
      <c r="P11" s="121">
        <v>34.57</v>
      </c>
      <c r="Q11" s="122">
        <f>P11/3.6</f>
        <v>9.6027777777777779</v>
      </c>
      <c r="R11" s="123"/>
      <c r="S11" s="124">
        <v>38.270000000000003</v>
      </c>
      <c r="T11" s="122">
        <f>S11/3.6</f>
        <v>10.630555555555556</v>
      </c>
      <c r="U11" s="125"/>
      <c r="V11" s="126">
        <v>48.57</v>
      </c>
      <c r="W11" s="122">
        <f>V11/3.6</f>
        <v>13.491666666666667</v>
      </c>
      <c r="X11" s="127"/>
      <c r="Y11" s="37"/>
      <c r="Z11" s="37"/>
      <c r="AA11" s="37"/>
      <c r="AB11" s="61"/>
      <c r="AC11" s="64">
        <v>300.96899999999999</v>
      </c>
      <c r="AD11" s="11">
        <f>SUM(B11:M11)+$K$42+$N$42</f>
        <v>0</v>
      </c>
      <c r="AE11" s="12" t="str">
        <f>IF(AD11=100,"ОК"," ")</f>
        <v xml:space="preserve"> </v>
      </c>
      <c r="AF11" s="7"/>
      <c r="AG11" s="7"/>
      <c r="AH11" s="7"/>
    </row>
    <row r="12" spans="1:34" x14ac:dyDescent="0.25">
      <c r="A12" s="16">
        <v>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8">
        <v>0.74509999999999998</v>
      </c>
      <c r="O12" s="37"/>
      <c r="P12" s="121">
        <v>34.57</v>
      </c>
      <c r="Q12" s="122">
        <f>P12/3.6</f>
        <v>9.6027777777777779</v>
      </c>
      <c r="R12" s="123"/>
      <c r="S12" s="124">
        <v>38.270000000000003</v>
      </c>
      <c r="T12" s="122">
        <f>S12/3.6</f>
        <v>10.630555555555556</v>
      </c>
      <c r="U12" s="125"/>
      <c r="V12" s="126">
        <v>48.57</v>
      </c>
      <c r="W12" s="122">
        <f>V12/3.6</f>
        <v>13.491666666666667</v>
      </c>
      <c r="X12" s="127"/>
      <c r="Y12" s="37"/>
      <c r="Z12" s="37"/>
      <c r="AA12" s="37"/>
      <c r="AB12" s="61"/>
      <c r="AC12" s="64">
        <v>292.923</v>
      </c>
      <c r="AD12" s="11">
        <f t="shared" ref="AD12:AD41" si="0">SUM(B12:M12)+$K$42+$N$42</f>
        <v>0</v>
      </c>
      <c r="AE12" s="12" t="str">
        <f>IF(AD12=100,"ОК"," ")</f>
        <v xml:space="preserve"> </v>
      </c>
      <c r="AF12" s="7"/>
      <c r="AG12" s="7"/>
      <c r="AH12" s="7"/>
    </row>
    <row r="13" spans="1:34" x14ac:dyDescent="0.25">
      <c r="A13" s="16">
        <v>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>
        <v>0.74490000000000001</v>
      </c>
      <c r="O13" s="37"/>
      <c r="P13" s="121">
        <v>34.57</v>
      </c>
      <c r="Q13" s="128">
        <f>P13/3.6</f>
        <v>9.6027777777777779</v>
      </c>
      <c r="R13" s="121"/>
      <c r="S13" s="124">
        <v>38.270000000000003</v>
      </c>
      <c r="T13" s="128">
        <f>S13/3.6</f>
        <v>10.630555555555556</v>
      </c>
      <c r="U13" s="121"/>
      <c r="V13" s="126">
        <v>48.57</v>
      </c>
      <c r="W13" s="128">
        <f>V13/3.6</f>
        <v>13.491666666666667</v>
      </c>
      <c r="X13" s="127"/>
      <c r="Y13" s="37"/>
      <c r="Z13" s="37"/>
      <c r="AA13" s="37"/>
      <c r="AB13" s="61"/>
      <c r="AC13" s="64">
        <v>292.55200000000002</v>
      </c>
      <c r="AD13" s="11">
        <f t="shared" si="0"/>
        <v>0</v>
      </c>
      <c r="AE13" s="12" t="str">
        <f>IF(AD13=100,"ОК"," ")</f>
        <v xml:space="preserve"> </v>
      </c>
      <c r="AF13" s="7"/>
      <c r="AG13" s="7"/>
      <c r="AH13" s="7"/>
    </row>
    <row r="14" spans="1:34" x14ac:dyDescent="0.25">
      <c r="A14" s="16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8">
        <v>0.74480000000000002</v>
      </c>
      <c r="O14" s="40"/>
      <c r="P14" s="121">
        <v>34.57</v>
      </c>
      <c r="Q14" s="128">
        <f t="shared" ref="Q14:Q25" si="1">P14/3.6</f>
        <v>9.6027777777777779</v>
      </c>
      <c r="R14" s="121"/>
      <c r="S14" s="124">
        <v>38.270000000000003</v>
      </c>
      <c r="T14" s="128">
        <f t="shared" ref="T14:T25" si="2">S14/3.6</f>
        <v>10.630555555555556</v>
      </c>
      <c r="U14" s="121"/>
      <c r="V14" s="126">
        <v>48.57</v>
      </c>
      <c r="W14" s="128">
        <f t="shared" ref="W14:W25" si="3">V14/3.6</f>
        <v>13.491666666666667</v>
      </c>
      <c r="X14" s="127"/>
      <c r="Y14" s="37"/>
      <c r="Z14" s="37"/>
      <c r="AA14" s="37"/>
      <c r="AB14" s="61"/>
      <c r="AC14" s="64">
        <v>298.17099999999999</v>
      </c>
      <c r="AD14" s="11">
        <f t="shared" si="0"/>
        <v>0</v>
      </c>
      <c r="AE14" s="12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16">
        <v>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8">
        <v>0.74760000000000004</v>
      </c>
      <c r="O15" s="40"/>
      <c r="P15" s="121">
        <v>34.57</v>
      </c>
      <c r="Q15" s="128">
        <f t="shared" si="1"/>
        <v>9.6027777777777779</v>
      </c>
      <c r="R15" s="121"/>
      <c r="S15" s="124">
        <v>38.270000000000003</v>
      </c>
      <c r="T15" s="128">
        <f t="shared" si="2"/>
        <v>10.630555555555556</v>
      </c>
      <c r="U15" s="121"/>
      <c r="V15" s="126">
        <v>48.57</v>
      </c>
      <c r="W15" s="128">
        <f t="shared" si="3"/>
        <v>13.491666666666667</v>
      </c>
      <c r="X15" s="127"/>
      <c r="Y15" s="37"/>
      <c r="Z15" s="37"/>
      <c r="AA15" s="37"/>
      <c r="AB15" s="61"/>
      <c r="AC15" s="64">
        <v>308.05</v>
      </c>
      <c r="AD15" s="11">
        <f t="shared" si="0"/>
        <v>0</v>
      </c>
      <c r="AE15" s="12" t="str">
        <f t="shared" si="4"/>
        <v xml:space="preserve"> </v>
      </c>
      <c r="AF15" s="7"/>
      <c r="AG15" s="7"/>
      <c r="AH15" s="7"/>
    </row>
    <row r="16" spans="1:34" x14ac:dyDescent="0.25">
      <c r="A16" s="16">
        <v>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8">
        <v>0.745</v>
      </c>
      <c r="O16" s="40"/>
      <c r="P16" s="121">
        <v>34.57</v>
      </c>
      <c r="Q16" s="128">
        <f t="shared" si="1"/>
        <v>9.6027777777777779</v>
      </c>
      <c r="R16" s="121"/>
      <c r="S16" s="124">
        <v>38.270000000000003</v>
      </c>
      <c r="T16" s="128">
        <f t="shared" si="2"/>
        <v>10.630555555555556</v>
      </c>
      <c r="U16" s="121"/>
      <c r="V16" s="126">
        <v>48.57</v>
      </c>
      <c r="W16" s="128">
        <f t="shared" si="3"/>
        <v>13.491666666666667</v>
      </c>
      <c r="X16" s="127"/>
      <c r="Y16" s="37"/>
      <c r="Z16" s="37"/>
      <c r="AA16" s="37"/>
      <c r="AB16" s="61"/>
      <c r="AC16" s="64">
        <v>296.44299999999998</v>
      </c>
      <c r="AD16" s="11">
        <f t="shared" si="0"/>
        <v>0</v>
      </c>
      <c r="AE16" s="12" t="str">
        <f t="shared" si="4"/>
        <v xml:space="preserve"> </v>
      </c>
      <c r="AF16" s="7"/>
      <c r="AG16" s="7"/>
      <c r="AH16" s="7"/>
    </row>
    <row r="17" spans="1:34" x14ac:dyDescent="0.25">
      <c r="A17" s="16">
        <v>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>
        <v>0.74460000000000004</v>
      </c>
      <c r="O17" s="37"/>
      <c r="P17" s="121">
        <v>34.57</v>
      </c>
      <c r="Q17" s="128">
        <f t="shared" si="1"/>
        <v>9.6027777777777779</v>
      </c>
      <c r="R17" s="121"/>
      <c r="S17" s="124">
        <v>38.270000000000003</v>
      </c>
      <c r="T17" s="128">
        <f t="shared" si="2"/>
        <v>10.630555555555556</v>
      </c>
      <c r="U17" s="121"/>
      <c r="V17" s="126">
        <v>48.57</v>
      </c>
      <c r="W17" s="128">
        <f t="shared" si="3"/>
        <v>13.491666666666667</v>
      </c>
      <c r="X17" s="121"/>
      <c r="Y17" s="37"/>
      <c r="Z17" s="37"/>
      <c r="AA17" s="37"/>
      <c r="AB17" s="62"/>
      <c r="AC17" s="64">
        <v>323.358</v>
      </c>
      <c r="AD17" s="11">
        <f t="shared" si="0"/>
        <v>0</v>
      </c>
      <c r="AE17" s="12" t="str">
        <f t="shared" si="4"/>
        <v xml:space="preserve"> </v>
      </c>
      <c r="AF17" s="7"/>
      <c r="AG17" s="7"/>
      <c r="AH17" s="7"/>
    </row>
    <row r="18" spans="1:34" x14ac:dyDescent="0.25">
      <c r="A18" s="16">
        <v>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8">
        <v>0.74970000000000003</v>
      </c>
      <c r="O18" s="40"/>
      <c r="P18" s="121">
        <v>34.57</v>
      </c>
      <c r="Q18" s="128">
        <f t="shared" si="1"/>
        <v>9.6027777777777779</v>
      </c>
      <c r="R18" s="121"/>
      <c r="S18" s="124">
        <v>38.270000000000003</v>
      </c>
      <c r="T18" s="128">
        <f t="shared" si="2"/>
        <v>10.630555555555556</v>
      </c>
      <c r="U18" s="121"/>
      <c r="V18" s="126">
        <v>48.57</v>
      </c>
      <c r="W18" s="128">
        <f t="shared" si="3"/>
        <v>13.491666666666667</v>
      </c>
      <c r="X18" s="127"/>
      <c r="Y18" s="37"/>
      <c r="Z18" s="37"/>
      <c r="AA18" s="37"/>
      <c r="AB18" s="61"/>
      <c r="AC18" s="64">
        <v>320.56200000000001</v>
      </c>
      <c r="AD18" s="11">
        <f t="shared" si="0"/>
        <v>0</v>
      </c>
      <c r="AE18" s="12" t="str">
        <f t="shared" si="4"/>
        <v xml:space="preserve"> </v>
      </c>
      <c r="AF18" s="7"/>
      <c r="AG18" s="7"/>
      <c r="AH18" s="7"/>
    </row>
    <row r="19" spans="1:34" x14ac:dyDescent="0.25">
      <c r="A19" s="16">
        <v>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8">
        <v>0.74590000000000001</v>
      </c>
      <c r="O19" s="40"/>
      <c r="P19" s="121">
        <v>34.57</v>
      </c>
      <c r="Q19" s="128">
        <f t="shared" si="1"/>
        <v>9.6027777777777779</v>
      </c>
      <c r="R19" s="121"/>
      <c r="S19" s="124">
        <v>38.270000000000003</v>
      </c>
      <c r="T19" s="128">
        <f t="shared" si="2"/>
        <v>10.630555555555556</v>
      </c>
      <c r="U19" s="121"/>
      <c r="V19" s="126">
        <v>48.57</v>
      </c>
      <c r="W19" s="128">
        <f t="shared" si="3"/>
        <v>13.491666666666667</v>
      </c>
      <c r="X19" s="127"/>
      <c r="Y19" s="37"/>
      <c r="Z19" s="37"/>
      <c r="AA19" s="37"/>
      <c r="AB19" s="61"/>
      <c r="AC19" s="64">
        <v>272.73</v>
      </c>
      <c r="AD19" s="11">
        <f t="shared" si="0"/>
        <v>0</v>
      </c>
      <c r="AE19" s="12" t="str">
        <f t="shared" si="4"/>
        <v xml:space="preserve"> </v>
      </c>
      <c r="AF19" s="7"/>
      <c r="AG19" s="7"/>
      <c r="AH19" s="7"/>
    </row>
    <row r="20" spans="1:34" x14ac:dyDescent="0.25">
      <c r="A20" s="16">
        <v>10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8">
        <v>0.74560000000000004</v>
      </c>
      <c r="O20" s="40"/>
      <c r="P20" s="121">
        <v>34.57</v>
      </c>
      <c r="Q20" s="128">
        <f t="shared" si="1"/>
        <v>9.6027777777777779</v>
      </c>
      <c r="R20" s="121"/>
      <c r="S20" s="124">
        <v>38.270000000000003</v>
      </c>
      <c r="T20" s="128">
        <f t="shared" si="2"/>
        <v>10.630555555555556</v>
      </c>
      <c r="U20" s="121"/>
      <c r="V20" s="126">
        <v>48.57</v>
      </c>
      <c r="W20" s="128">
        <f t="shared" si="3"/>
        <v>13.491666666666667</v>
      </c>
      <c r="X20" s="127"/>
      <c r="Y20" s="37"/>
      <c r="Z20" s="37"/>
      <c r="AA20" s="37"/>
      <c r="AB20" s="61"/>
      <c r="AC20" s="64">
        <v>261.98</v>
      </c>
      <c r="AD20" s="11">
        <f t="shared" si="0"/>
        <v>0</v>
      </c>
      <c r="AE20" s="12" t="str">
        <f t="shared" si="4"/>
        <v xml:space="preserve"> </v>
      </c>
      <c r="AF20" s="7"/>
      <c r="AG20" s="7"/>
      <c r="AH20" s="7"/>
    </row>
    <row r="21" spans="1:34" x14ac:dyDescent="0.25">
      <c r="A21" s="16">
        <v>11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8">
        <v>0.74470000000000003</v>
      </c>
      <c r="O21" s="40"/>
      <c r="P21" s="121">
        <v>34.57</v>
      </c>
      <c r="Q21" s="128">
        <f t="shared" si="1"/>
        <v>9.6027777777777779</v>
      </c>
      <c r="R21" s="121"/>
      <c r="S21" s="124">
        <v>38.270000000000003</v>
      </c>
      <c r="T21" s="128">
        <f t="shared" si="2"/>
        <v>10.630555555555556</v>
      </c>
      <c r="U21" s="121"/>
      <c r="V21" s="126">
        <v>48.57</v>
      </c>
      <c r="W21" s="128">
        <f t="shared" si="3"/>
        <v>13.491666666666667</v>
      </c>
      <c r="X21" s="127"/>
      <c r="Y21" s="37"/>
      <c r="Z21" s="37"/>
      <c r="AA21" s="37"/>
      <c r="AB21" s="61"/>
      <c r="AC21" s="64">
        <v>274.59699999999998</v>
      </c>
      <c r="AD21" s="11">
        <f t="shared" si="0"/>
        <v>0</v>
      </c>
      <c r="AE21" s="12" t="str">
        <f t="shared" si="4"/>
        <v xml:space="preserve"> </v>
      </c>
      <c r="AF21" s="7"/>
      <c r="AG21" s="7"/>
      <c r="AH21" s="7"/>
    </row>
    <row r="22" spans="1:34" x14ac:dyDescent="0.25">
      <c r="A22" s="16">
        <v>12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>
        <v>0.74650000000000005</v>
      </c>
      <c r="O22" s="40"/>
      <c r="P22" s="121">
        <v>34.57</v>
      </c>
      <c r="Q22" s="128">
        <f t="shared" si="1"/>
        <v>9.6027777777777779</v>
      </c>
      <c r="R22" s="121"/>
      <c r="S22" s="124">
        <v>38.270000000000003</v>
      </c>
      <c r="T22" s="128">
        <f t="shared" si="2"/>
        <v>10.630555555555556</v>
      </c>
      <c r="U22" s="121"/>
      <c r="V22" s="126">
        <v>48.57</v>
      </c>
      <c r="W22" s="128">
        <f t="shared" si="3"/>
        <v>13.491666666666667</v>
      </c>
      <c r="X22" s="127"/>
      <c r="Y22" s="37"/>
      <c r="Z22" s="37"/>
      <c r="AA22" s="37"/>
      <c r="AB22" s="61"/>
      <c r="AC22" s="64">
        <v>282.779</v>
      </c>
      <c r="AD22" s="11">
        <f t="shared" si="0"/>
        <v>0</v>
      </c>
      <c r="AE22" s="12" t="str">
        <f t="shared" si="4"/>
        <v xml:space="preserve"> </v>
      </c>
      <c r="AF22" s="7"/>
      <c r="AG22" s="7"/>
      <c r="AH22" s="7"/>
    </row>
    <row r="23" spans="1:34" x14ac:dyDescent="0.25">
      <c r="A23" s="16">
        <v>13</v>
      </c>
      <c r="B23" s="31">
        <v>90.312200000000004</v>
      </c>
      <c r="C23" s="31">
        <v>3.7753999999999999</v>
      </c>
      <c r="D23" s="31">
        <v>1.2393000000000001</v>
      </c>
      <c r="E23" s="31">
        <v>0.1673</v>
      </c>
      <c r="F23" s="31">
        <v>0.30180000000000001</v>
      </c>
      <c r="G23" s="31">
        <v>2.24E-2</v>
      </c>
      <c r="H23" s="31">
        <v>7.7799999999999994E-2</v>
      </c>
      <c r="I23" s="31">
        <v>6.9599999999999995E-2</v>
      </c>
      <c r="J23" s="31">
        <v>0.15079999999999999</v>
      </c>
      <c r="K23" s="31">
        <v>9.4999999999999998E-3</v>
      </c>
      <c r="L23" s="31">
        <v>2.6842000000000001</v>
      </c>
      <c r="M23" s="31">
        <v>1.1897</v>
      </c>
      <c r="N23" s="31">
        <v>0.74780000000000002</v>
      </c>
      <c r="O23" s="40"/>
      <c r="P23" s="41">
        <v>34.5</v>
      </c>
      <c r="Q23" s="42">
        <f t="shared" si="1"/>
        <v>9.5833333333333339</v>
      </c>
      <c r="R23" s="41"/>
      <c r="S23" s="41">
        <v>38.19</v>
      </c>
      <c r="T23" s="42">
        <f t="shared" si="2"/>
        <v>10.608333333333333</v>
      </c>
      <c r="U23" s="41"/>
      <c r="V23" s="41">
        <v>48.43</v>
      </c>
      <c r="W23" s="42">
        <f t="shared" si="3"/>
        <v>13.452777777777778</v>
      </c>
      <c r="X23" s="36">
        <v>-7.3</v>
      </c>
      <c r="Y23" s="37">
        <v>-13.2</v>
      </c>
      <c r="Z23" s="37"/>
      <c r="AA23" s="37"/>
      <c r="AB23" s="61"/>
      <c r="AC23" s="64">
        <v>314.01299999999998</v>
      </c>
      <c r="AD23" s="11">
        <f t="shared" si="0"/>
        <v>100.00000000000001</v>
      </c>
      <c r="AE23" s="12" t="str">
        <f t="shared" si="4"/>
        <v>ОК</v>
      </c>
      <c r="AF23" s="7"/>
      <c r="AG23" s="7"/>
      <c r="AH23" s="7"/>
    </row>
    <row r="24" spans="1:34" x14ac:dyDescent="0.25">
      <c r="A24" s="16">
        <v>14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8">
        <v>0.75019999999999998</v>
      </c>
      <c r="O24" s="40"/>
      <c r="P24" s="35">
        <v>34.5</v>
      </c>
      <c r="Q24" s="39">
        <f t="shared" si="1"/>
        <v>9.5833333333333339</v>
      </c>
      <c r="R24" s="35"/>
      <c r="S24" s="35">
        <v>38.19</v>
      </c>
      <c r="T24" s="39">
        <f t="shared" si="2"/>
        <v>10.608333333333333</v>
      </c>
      <c r="U24" s="35"/>
      <c r="V24" s="35">
        <v>48.43</v>
      </c>
      <c r="W24" s="39">
        <f t="shared" si="3"/>
        <v>13.452777777777778</v>
      </c>
      <c r="X24" s="36"/>
      <c r="Y24" s="37"/>
      <c r="Z24" s="37"/>
      <c r="AA24" s="37"/>
      <c r="AB24" s="61"/>
      <c r="AC24" s="64">
        <v>320.47699999999998</v>
      </c>
      <c r="AD24" s="11">
        <f t="shared" si="0"/>
        <v>0</v>
      </c>
      <c r="AE24" s="12" t="str">
        <f t="shared" si="4"/>
        <v xml:space="preserve"> </v>
      </c>
      <c r="AF24" s="7"/>
      <c r="AG24" s="7"/>
      <c r="AH24" s="7"/>
    </row>
    <row r="25" spans="1:34" x14ac:dyDescent="0.25">
      <c r="A25" s="16">
        <v>15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8">
        <v>0.74780000000000002</v>
      </c>
      <c r="O25" s="40"/>
      <c r="P25" s="35">
        <v>34.5</v>
      </c>
      <c r="Q25" s="39">
        <f t="shared" si="1"/>
        <v>9.5833333333333339</v>
      </c>
      <c r="R25" s="35"/>
      <c r="S25" s="35">
        <v>38.19</v>
      </c>
      <c r="T25" s="39">
        <f t="shared" si="2"/>
        <v>10.608333333333333</v>
      </c>
      <c r="U25" s="35"/>
      <c r="V25" s="35">
        <v>48.43</v>
      </c>
      <c r="W25" s="39">
        <f t="shared" si="3"/>
        <v>13.452777777777778</v>
      </c>
      <c r="X25" s="36"/>
      <c r="Y25" s="37"/>
      <c r="Z25" s="37"/>
      <c r="AA25" s="37"/>
      <c r="AB25" s="61"/>
      <c r="AC25" s="64">
        <v>311.19499999999999</v>
      </c>
      <c r="AD25" s="11">
        <f t="shared" si="0"/>
        <v>0</v>
      </c>
      <c r="AE25" s="12" t="str">
        <f t="shared" si="4"/>
        <v xml:space="preserve"> </v>
      </c>
      <c r="AF25" s="7"/>
      <c r="AG25" s="7"/>
      <c r="AH25" s="7"/>
    </row>
    <row r="26" spans="1:34" x14ac:dyDescent="0.25">
      <c r="A26" s="16">
        <v>16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8">
        <v>0.7581</v>
      </c>
      <c r="O26" s="40"/>
      <c r="P26" s="35">
        <v>34.5</v>
      </c>
      <c r="Q26" s="43">
        <f t="shared" ref="Q26:Q41" si="5">P26/3.6</f>
        <v>9.5833333333333339</v>
      </c>
      <c r="R26" s="44"/>
      <c r="S26" s="35">
        <v>38.19</v>
      </c>
      <c r="T26" s="39">
        <f t="shared" ref="T26:T41" si="6">S26/3.6</f>
        <v>10.608333333333333</v>
      </c>
      <c r="U26" s="45"/>
      <c r="V26" s="35">
        <v>48.43</v>
      </c>
      <c r="W26" s="43">
        <f t="shared" ref="W26:W41" si="7">V26/3.6</f>
        <v>13.452777777777778</v>
      </c>
      <c r="X26" s="36"/>
      <c r="Y26" s="37"/>
      <c r="Z26" s="37"/>
      <c r="AA26" s="37"/>
      <c r="AB26" s="61"/>
      <c r="AC26" s="64">
        <v>332.13600000000002</v>
      </c>
      <c r="AD26" s="11">
        <f t="shared" si="0"/>
        <v>0</v>
      </c>
      <c r="AE26" s="12" t="str">
        <f t="shared" si="4"/>
        <v xml:space="preserve"> </v>
      </c>
      <c r="AF26" s="7"/>
      <c r="AG26" s="7"/>
      <c r="AH26" s="7"/>
    </row>
    <row r="27" spans="1:34" x14ac:dyDescent="0.25">
      <c r="A27" s="16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8">
        <v>0.76090000000000002</v>
      </c>
      <c r="O27" s="40"/>
      <c r="P27" s="35">
        <v>34.5</v>
      </c>
      <c r="Q27" s="43">
        <f>P27/3.6</f>
        <v>9.5833333333333339</v>
      </c>
      <c r="R27" s="44"/>
      <c r="S27" s="35">
        <v>38.19</v>
      </c>
      <c r="T27" s="39">
        <f t="shared" si="6"/>
        <v>10.608333333333333</v>
      </c>
      <c r="U27" s="45"/>
      <c r="V27" s="35">
        <v>48.43</v>
      </c>
      <c r="W27" s="43">
        <f t="shared" si="7"/>
        <v>13.452777777777778</v>
      </c>
      <c r="X27" s="36"/>
      <c r="Y27" s="37"/>
      <c r="Z27" s="37"/>
      <c r="AA27" s="37"/>
      <c r="AB27" s="61"/>
      <c r="AC27" s="64">
        <v>338.07799999999997</v>
      </c>
      <c r="AD27" s="11">
        <f t="shared" si="0"/>
        <v>0</v>
      </c>
      <c r="AE27" s="12" t="str">
        <f t="shared" si="4"/>
        <v xml:space="preserve"> </v>
      </c>
      <c r="AF27" s="7"/>
      <c r="AG27" s="7"/>
      <c r="AH27" s="7"/>
    </row>
    <row r="28" spans="1:34" x14ac:dyDescent="0.25">
      <c r="A28" s="16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8">
        <v>0.75639999999999996</v>
      </c>
      <c r="O28" s="40"/>
      <c r="P28" s="35">
        <v>34.5</v>
      </c>
      <c r="Q28" s="43">
        <f>P28/3.6</f>
        <v>9.5833333333333339</v>
      </c>
      <c r="R28" s="44"/>
      <c r="S28" s="35">
        <v>38.19</v>
      </c>
      <c r="T28" s="39">
        <f t="shared" si="6"/>
        <v>10.608333333333333</v>
      </c>
      <c r="U28" s="45"/>
      <c r="V28" s="35">
        <v>48.43</v>
      </c>
      <c r="W28" s="43">
        <f t="shared" si="7"/>
        <v>13.452777777777778</v>
      </c>
      <c r="X28" s="36"/>
      <c r="Y28" s="37"/>
      <c r="Z28" s="37"/>
      <c r="AA28" s="37"/>
      <c r="AB28" s="61"/>
      <c r="AC28" s="64">
        <v>316.06900000000002</v>
      </c>
      <c r="AD28" s="11">
        <f t="shared" si="0"/>
        <v>0</v>
      </c>
      <c r="AE28" s="12" t="str">
        <f t="shared" si="4"/>
        <v xml:space="preserve"> </v>
      </c>
      <c r="AF28" s="7"/>
      <c r="AG28" s="7"/>
      <c r="AH28" s="7"/>
    </row>
    <row r="29" spans="1:34" x14ac:dyDescent="0.25">
      <c r="A29" s="16">
        <v>19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8">
        <v>0.75509999999999999</v>
      </c>
      <c r="O29" s="40"/>
      <c r="P29" s="35">
        <v>34.5</v>
      </c>
      <c r="Q29" s="43">
        <f>P29/3.6</f>
        <v>9.5833333333333339</v>
      </c>
      <c r="R29" s="44"/>
      <c r="S29" s="35">
        <v>38.19</v>
      </c>
      <c r="T29" s="39">
        <f t="shared" si="6"/>
        <v>10.608333333333333</v>
      </c>
      <c r="U29" s="45"/>
      <c r="V29" s="35">
        <v>48.43</v>
      </c>
      <c r="W29" s="43">
        <f t="shared" si="7"/>
        <v>13.452777777777778</v>
      </c>
      <c r="X29" s="36"/>
      <c r="Y29" s="37"/>
      <c r="Z29" s="37"/>
      <c r="AA29" s="37"/>
      <c r="AB29" s="61"/>
      <c r="AC29" s="64">
        <v>297.709</v>
      </c>
      <c r="AD29" s="11">
        <f t="shared" si="0"/>
        <v>0</v>
      </c>
      <c r="AE29" s="12" t="str">
        <f t="shared" si="4"/>
        <v xml:space="preserve"> </v>
      </c>
      <c r="AF29" s="7"/>
      <c r="AG29" s="7"/>
      <c r="AH29" s="7"/>
    </row>
    <row r="30" spans="1:34" x14ac:dyDescent="0.25">
      <c r="A30" s="16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8">
        <v>0.76870000000000005</v>
      </c>
      <c r="O30" s="40"/>
      <c r="P30" s="35">
        <v>34.5</v>
      </c>
      <c r="Q30" s="43">
        <f>P30/3.6</f>
        <v>9.5833333333333339</v>
      </c>
      <c r="R30" s="44"/>
      <c r="S30" s="35">
        <v>38.19</v>
      </c>
      <c r="T30" s="39">
        <f t="shared" si="6"/>
        <v>10.608333333333333</v>
      </c>
      <c r="U30" s="45"/>
      <c r="V30" s="35">
        <v>48.43</v>
      </c>
      <c r="W30" s="43">
        <f t="shared" si="7"/>
        <v>13.452777777777778</v>
      </c>
      <c r="X30" s="36"/>
      <c r="Y30" s="37"/>
      <c r="Z30" s="37"/>
      <c r="AA30" s="37"/>
      <c r="AB30" s="61"/>
      <c r="AC30" s="64">
        <v>306.03300000000002</v>
      </c>
      <c r="AD30" s="11">
        <f t="shared" si="0"/>
        <v>0</v>
      </c>
      <c r="AE30" s="12" t="str">
        <f t="shared" si="4"/>
        <v xml:space="preserve"> </v>
      </c>
      <c r="AF30" s="7"/>
      <c r="AG30" s="7"/>
      <c r="AH30" s="7"/>
    </row>
    <row r="31" spans="1:34" x14ac:dyDescent="0.25">
      <c r="A31" s="16">
        <v>21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>
        <v>0.77139999999999997</v>
      </c>
      <c r="O31" s="40"/>
      <c r="P31" s="35">
        <v>34.5</v>
      </c>
      <c r="Q31" s="43">
        <f t="shared" si="5"/>
        <v>9.5833333333333339</v>
      </c>
      <c r="R31" s="44"/>
      <c r="S31" s="35">
        <v>38.19</v>
      </c>
      <c r="T31" s="43">
        <f t="shared" si="6"/>
        <v>10.608333333333333</v>
      </c>
      <c r="U31" s="45"/>
      <c r="V31" s="35">
        <v>48.43</v>
      </c>
      <c r="W31" s="43">
        <f t="shared" si="7"/>
        <v>13.452777777777778</v>
      </c>
      <c r="X31" s="36"/>
      <c r="Y31" s="37"/>
      <c r="Z31" s="37"/>
      <c r="AA31" s="37"/>
      <c r="AB31" s="61"/>
      <c r="AC31" s="64">
        <v>326.39999999999998</v>
      </c>
      <c r="AD31" s="11">
        <f t="shared" si="0"/>
        <v>0</v>
      </c>
      <c r="AE31" s="12" t="str">
        <f t="shared" si="4"/>
        <v xml:space="preserve"> </v>
      </c>
      <c r="AF31" s="7"/>
      <c r="AG31" s="7"/>
      <c r="AH31" s="7"/>
    </row>
    <row r="32" spans="1:34" x14ac:dyDescent="0.25">
      <c r="A32" s="16">
        <v>22</v>
      </c>
      <c r="B32" s="31">
        <v>87.921499999999995</v>
      </c>
      <c r="C32" s="31">
        <v>3.5548999999999999</v>
      </c>
      <c r="D32" s="31">
        <v>1.6426000000000001</v>
      </c>
      <c r="E32" s="31">
        <v>0.21990000000000001</v>
      </c>
      <c r="F32" s="31">
        <v>0.41799999999999998</v>
      </c>
      <c r="G32" s="31">
        <v>8.2000000000000007E-3</v>
      </c>
      <c r="H32" s="31">
        <v>9.5699999999999993E-2</v>
      </c>
      <c r="I32" s="31">
        <v>8.0399999999999999E-2</v>
      </c>
      <c r="J32" s="31">
        <v>6.2300000000000001E-2</v>
      </c>
      <c r="K32" s="31">
        <v>1.11E-2</v>
      </c>
      <c r="L32" s="31">
        <v>3.8439999999999999</v>
      </c>
      <c r="M32" s="31">
        <v>2.1414</v>
      </c>
      <c r="N32" s="31">
        <v>0.77029999999999998</v>
      </c>
      <c r="O32" s="40"/>
      <c r="P32" s="41">
        <v>33.97</v>
      </c>
      <c r="Q32" s="46">
        <f t="shared" si="5"/>
        <v>9.43611111111111</v>
      </c>
      <c r="R32" s="47"/>
      <c r="S32" s="41">
        <v>37.6</v>
      </c>
      <c r="T32" s="46">
        <f t="shared" si="6"/>
        <v>10.444444444444445</v>
      </c>
      <c r="U32" s="48"/>
      <c r="V32" s="41">
        <v>47.03</v>
      </c>
      <c r="W32" s="46">
        <f t="shared" si="7"/>
        <v>13.063888888888888</v>
      </c>
      <c r="X32" s="36">
        <v>-8.6</v>
      </c>
      <c r="Y32" s="37">
        <v>-11.9</v>
      </c>
      <c r="Z32" s="37">
        <v>0.2</v>
      </c>
      <c r="AA32" s="37">
        <v>0.9</v>
      </c>
      <c r="AB32" s="61" t="s">
        <v>58</v>
      </c>
      <c r="AC32" s="64">
        <v>305.01600000000002</v>
      </c>
      <c r="AD32" s="11">
        <f t="shared" si="0"/>
        <v>99.999999999999986</v>
      </c>
      <c r="AE32" s="12" t="str">
        <f t="shared" si="4"/>
        <v>ОК</v>
      </c>
      <c r="AF32" s="7"/>
      <c r="AG32" s="7"/>
      <c r="AH32" s="7"/>
    </row>
    <row r="33" spans="1:34" x14ac:dyDescent="0.25">
      <c r="A33" s="16">
        <v>23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8">
        <v>0.76939999999999997</v>
      </c>
      <c r="O33" s="40"/>
      <c r="P33" s="35">
        <v>33.97</v>
      </c>
      <c r="Q33" s="43">
        <f t="shared" si="5"/>
        <v>9.43611111111111</v>
      </c>
      <c r="R33" s="44"/>
      <c r="S33" s="35">
        <v>37.6</v>
      </c>
      <c r="T33" s="43">
        <f t="shared" si="6"/>
        <v>10.444444444444445</v>
      </c>
      <c r="U33" s="45"/>
      <c r="V33" s="35">
        <v>47.03</v>
      </c>
      <c r="W33" s="43">
        <f t="shared" si="7"/>
        <v>13.063888888888888</v>
      </c>
      <c r="X33" s="36"/>
      <c r="Y33" s="37"/>
      <c r="Z33" s="37"/>
      <c r="AA33" s="37"/>
      <c r="AB33" s="61"/>
      <c r="AC33" s="64">
        <v>300.40699999999998</v>
      </c>
      <c r="AD33" s="11">
        <f>SUM(B33:M33)+$K$42+$N$42</f>
        <v>0</v>
      </c>
      <c r="AE33" s="12" t="str">
        <f>IF(AD33=100,"ОК"," ")</f>
        <v xml:space="preserve"> </v>
      </c>
      <c r="AF33" s="7"/>
      <c r="AG33" s="7"/>
      <c r="AH33" s="7"/>
    </row>
    <row r="34" spans="1:34" x14ac:dyDescent="0.25">
      <c r="A34" s="16">
        <v>24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8">
        <v>0.77010000000000001</v>
      </c>
      <c r="O34" s="40"/>
      <c r="P34" s="35">
        <v>33.97</v>
      </c>
      <c r="Q34" s="43">
        <f t="shared" si="5"/>
        <v>9.43611111111111</v>
      </c>
      <c r="R34" s="44"/>
      <c r="S34" s="35">
        <v>37.6</v>
      </c>
      <c r="T34" s="43">
        <f t="shared" si="6"/>
        <v>10.444444444444445</v>
      </c>
      <c r="U34" s="45"/>
      <c r="V34" s="35">
        <v>47.03</v>
      </c>
      <c r="W34" s="43">
        <f t="shared" si="7"/>
        <v>13.063888888888888</v>
      </c>
      <c r="X34" s="36"/>
      <c r="Y34" s="37"/>
      <c r="Z34" s="37"/>
      <c r="AA34" s="37"/>
      <c r="AB34" s="61"/>
      <c r="AC34" s="64">
        <v>297.726</v>
      </c>
      <c r="AD34" s="11">
        <f t="shared" si="0"/>
        <v>0</v>
      </c>
      <c r="AE34" s="12" t="str">
        <f t="shared" si="4"/>
        <v xml:space="preserve"> </v>
      </c>
      <c r="AF34" s="7"/>
      <c r="AG34" s="7"/>
      <c r="AH34" s="7"/>
    </row>
    <row r="35" spans="1:34" x14ac:dyDescent="0.25">
      <c r="A35" s="16">
        <v>25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8">
        <v>0.77010000000000001</v>
      </c>
      <c r="O35" s="40"/>
      <c r="P35" s="35">
        <v>33.97</v>
      </c>
      <c r="Q35" s="43">
        <f t="shared" si="5"/>
        <v>9.43611111111111</v>
      </c>
      <c r="R35" s="44"/>
      <c r="S35" s="35">
        <v>37.6</v>
      </c>
      <c r="T35" s="43">
        <f t="shared" si="6"/>
        <v>10.444444444444445</v>
      </c>
      <c r="U35" s="45"/>
      <c r="V35" s="35">
        <v>47.03</v>
      </c>
      <c r="W35" s="43">
        <f t="shared" si="7"/>
        <v>13.063888888888888</v>
      </c>
      <c r="X35" s="36"/>
      <c r="Y35" s="37"/>
      <c r="Z35" s="37"/>
      <c r="AA35" s="37"/>
      <c r="AB35" s="61"/>
      <c r="AC35" s="64">
        <v>287.87099999999998</v>
      </c>
      <c r="AD35" s="11">
        <f t="shared" si="0"/>
        <v>0</v>
      </c>
      <c r="AE35" s="12" t="str">
        <f t="shared" si="4"/>
        <v xml:space="preserve"> </v>
      </c>
      <c r="AF35" s="7"/>
      <c r="AG35" s="7"/>
      <c r="AH35" s="7"/>
    </row>
    <row r="36" spans="1:34" x14ac:dyDescent="0.25">
      <c r="A36" s="16">
        <v>26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8">
        <v>0.77</v>
      </c>
      <c r="O36" s="40"/>
      <c r="P36" s="35">
        <v>33.97</v>
      </c>
      <c r="Q36" s="43">
        <f t="shared" si="5"/>
        <v>9.43611111111111</v>
      </c>
      <c r="R36" s="44"/>
      <c r="S36" s="35">
        <v>37.6</v>
      </c>
      <c r="T36" s="43">
        <f t="shared" si="6"/>
        <v>10.444444444444445</v>
      </c>
      <c r="U36" s="45"/>
      <c r="V36" s="35">
        <v>47.03</v>
      </c>
      <c r="W36" s="43">
        <f t="shared" si="7"/>
        <v>13.063888888888888</v>
      </c>
      <c r="X36" s="36"/>
      <c r="Y36" s="37"/>
      <c r="Z36" s="37"/>
      <c r="AA36" s="37"/>
      <c r="AB36" s="61"/>
      <c r="AC36" s="64">
        <v>280.74799999999999</v>
      </c>
      <c r="AD36" s="11">
        <f t="shared" si="0"/>
        <v>0</v>
      </c>
      <c r="AE36" s="12" t="str">
        <f t="shared" si="4"/>
        <v xml:space="preserve"> </v>
      </c>
      <c r="AF36" s="7"/>
      <c r="AG36" s="7"/>
      <c r="AH36" s="7"/>
    </row>
    <row r="37" spans="1:34" x14ac:dyDescent="0.25">
      <c r="A37" s="16">
        <v>27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8">
        <v>0.76980000000000004</v>
      </c>
      <c r="O37" s="40"/>
      <c r="P37" s="35">
        <v>33.97</v>
      </c>
      <c r="Q37" s="43">
        <f t="shared" si="5"/>
        <v>9.43611111111111</v>
      </c>
      <c r="R37" s="44"/>
      <c r="S37" s="35">
        <v>37.6</v>
      </c>
      <c r="T37" s="43">
        <f t="shared" si="6"/>
        <v>10.444444444444445</v>
      </c>
      <c r="U37" s="45"/>
      <c r="V37" s="35">
        <v>47.03</v>
      </c>
      <c r="W37" s="43">
        <f t="shared" si="7"/>
        <v>13.063888888888888</v>
      </c>
      <c r="X37" s="36"/>
      <c r="Y37" s="37"/>
      <c r="Z37" s="37"/>
      <c r="AA37" s="37"/>
      <c r="AB37" s="61"/>
      <c r="AC37" s="64">
        <v>264.74299999999999</v>
      </c>
      <c r="AD37" s="11">
        <f t="shared" si="0"/>
        <v>0</v>
      </c>
      <c r="AE37" s="12" t="str">
        <f t="shared" si="4"/>
        <v xml:space="preserve"> </v>
      </c>
      <c r="AF37" s="7"/>
      <c r="AG37" s="7"/>
      <c r="AH37" s="7"/>
    </row>
    <row r="38" spans="1:34" x14ac:dyDescent="0.25">
      <c r="A38" s="16">
        <v>28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8">
        <v>0.77</v>
      </c>
      <c r="O38" s="40"/>
      <c r="P38" s="35">
        <v>33.97</v>
      </c>
      <c r="Q38" s="43">
        <f t="shared" si="5"/>
        <v>9.43611111111111</v>
      </c>
      <c r="R38" s="44"/>
      <c r="S38" s="35">
        <v>37.6</v>
      </c>
      <c r="T38" s="43">
        <f t="shared" si="6"/>
        <v>10.444444444444445</v>
      </c>
      <c r="U38" s="45"/>
      <c r="V38" s="35">
        <v>47.03</v>
      </c>
      <c r="W38" s="43">
        <f t="shared" si="7"/>
        <v>13.063888888888888</v>
      </c>
      <c r="X38" s="36"/>
      <c r="Y38" s="37"/>
      <c r="Z38" s="37"/>
      <c r="AA38" s="37"/>
      <c r="AB38" s="61"/>
      <c r="AC38" s="64">
        <v>259.03399999999999</v>
      </c>
      <c r="AD38" s="11">
        <f t="shared" si="0"/>
        <v>0</v>
      </c>
      <c r="AE38" s="12" t="str">
        <f t="shared" si="4"/>
        <v xml:space="preserve"> </v>
      </c>
      <c r="AF38" s="7"/>
      <c r="AG38" s="7"/>
      <c r="AH38" s="7"/>
    </row>
    <row r="39" spans="1:34" x14ac:dyDescent="0.25">
      <c r="A39" s="16">
        <v>29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8">
        <v>0.76980000000000004</v>
      </c>
      <c r="O39" s="40"/>
      <c r="P39" s="35">
        <v>33.97</v>
      </c>
      <c r="Q39" s="43">
        <f t="shared" si="5"/>
        <v>9.43611111111111</v>
      </c>
      <c r="R39" s="44"/>
      <c r="S39" s="35">
        <v>37.6</v>
      </c>
      <c r="T39" s="43">
        <f t="shared" si="6"/>
        <v>10.444444444444445</v>
      </c>
      <c r="U39" s="45"/>
      <c r="V39" s="35">
        <v>47.03</v>
      </c>
      <c r="W39" s="43">
        <f t="shared" si="7"/>
        <v>13.063888888888888</v>
      </c>
      <c r="X39" s="36"/>
      <c r="Y39" s="37"/>
      <c r="Z39" s="37"/>
      <c r="AA39" s="37"/>
      <c r="AB39" s="61"/>
      <c r="AC39" s="64">
        <v>251.27500000000001</v>
      </c>
      <c r="AD39" s="11">
        <f t="shared" si="0"/>
        <v>0</v>
      </c>
      <c r="AE39" s="12" t="str">
        <f t="shared" si="4"/>
        <v xml:space="preserve"> </v>
      </c>
      <c r="AF39" s="7"/>
      <c r="AG39" s="7"/>
      <c r="AH39" s="7"/>
    </row>
    <row r="40" spans="1:34" x14ac:dyDescent="0.25">
      <c r="A40" s="16">
        <v>30</v>
      </c>
      <c r="B40" s="4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50"/>
      <c r="N40" s="38">
        <v>0.76990000000000003</v>
      </c>
      <c r="O40" s="40"/>
      <c r="P40" s="35">
        <v>33.97</v>
      </c>
      <c r="Q40" s="43">
        <f t="shared" si="5"/>
        <v>9.43611111111111</v>
      </c>
      <c r="R40" s="44"/>
      <c r="S40" s="35">
        <v>37.6</v>
      </c>
      <c r="T40" s="43">
        <f t="shared" si="6"/>
        <v>10.444444444444445</v>
      </c>
      <c r="U40" s="45"/>
      <c r="V40" s="35">
        <v>47.03</v>
      </c>
      <c r="W40" s="43">
        <f t="shared" si="7"/>
        <v>13.063888888888888</v>
      </c>
      <c r="X40" s="36"/>
      <c r="Y40" s="37"/>
      <c r="Z40" s="37"/>
      <c r="AA40" s="37"/>
      <c r="AB40" s="61"/>
      <c r="AC40" s="64">
        <v>269.93400000000003</v>
      </c>
      <c r="AD40" s="11">
        <f t="shared" si="0"/>
        <v>0</v>
      </c>
      <c r="AE40" s="12" t="str">
        <f t="shared" si="4"/>
        <v xml:space="preserve"> </v>
      </c>
      <c r="AF40" s="7"/>
      <c r="AG40" s="7"/>
      <c r="AH40" s="7"/>
    </row>
    <row r="41" spans="1:34" ht="15.75" thickBot="1" x14ac:dyDescent="0.3">
      <c r="A41" s="17">
        <v>31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4">
        <v>0.76990000000000003</v>
      </c>
      <c r="O41" s="55"/>
      <c r="P41" s="35">
        <v>33.97</v>
      </c>
      <c r="Q41" s="43">
        <f t="shared" si="5"/>
        <v>9.43611111111111</v>
      </c>
      <c r="R41" s="56"/>
      <c r="S41" s="35">
        <v>37.6</v>
      </c>
      <c r="T41" s="43">
        <f t="shared" si="6"/>
        <v>10.444444444444445</v>
      </c>
      <c r="U41" s="57"/>
      <c r="V41" s="35">
        <v>47.03</v>
      </c>
      <c r="W41" s="43">
        <f t="shared" si="7"/>
        <v>13.063888888888888</v>
      </c>
      <c r="X41" s="58"/>
      <c r="Y41" s="59"/>
      <c r="Z41" s="59"/>
      <c r="AA41" s="60"/>
      <c r="AB41" s="63"/>
      <c r="AC41" s="65">
        <v>276.00799999999998</v>
      </c>
      <c r="AD41" s="11">
        <f t="shared" si="0"/>
        <v>0</v>
      </c>
      <c r="AE41" s="12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12" t="s">
        <v>24</v>
      </c>
      <c r="B42" s="112"/>
      <c r="C42" s="112"/>
      <c r="D42" s="112"/>
      <c r="E42" s="112"/>
      <c r="F42" s="112"/>
      <c r="G42" s="112"/>
      <c r="H42" s="113"/>
      <c r="I42" s="114" t="s">
        <v>22</v>
      </c>
      <c r="J42" s="115"/>
      <c r="K42" s="18">
        <v>0</v>
      </c>
      <c r="L42" s="116" t="s">
        <v>23</v>
      </c>
      <c r="M42" s="117"/>
      <c r="N42" s="19">
        <v>0</v>
      </c>
      <c r="O42" s="118">
        <f>SUMPRODUCT(O11:O41,AC11:AC41)/SUM(AC11:AC41)</f>
        <v>0</v>
      </c>
      <c r="P42" s="108">
        <f>SUMPRODUCT(P11:P41,AC11:AC41)/SUM(AC11:AC41)</f>
        <v>34.365641856098698</v>
      </c>
      <c r="Q42" s="106">
        <f>SUMPRODUCT(Q11:Q41,AC11:AC41)/SUM(AC11:AC41)</f>
        <v>9.5460116266940833</v>
      </c>
      <c r="R42" s="108">
        <f>SUMPRODUCT(R11:R41,AC11:AC41)/SUM(AC11:AC41)</f>
        <v>0</v>
      </c>
      <c r="S42" s="108">
        <f>SUMPRODUCT(S11:S41,AC11:AC41)/SUM(AC11:AC41)</f>
        <v>38.041228481176326</v>
      </c>
      <c r="T42" s="110">
        <f>SUMPRODUCT(T11:T41,AC11:AC41)/SUM(AC11:AC41)</f>
        <v>10.567007911437873</v>
      </c>
      <c r="U42" s="13"/>
      <c r="V42" s="8"/>
      <c r="W42" s="8"/>
      <c r="X42" s="8"/>
      <c r="Y42" s="8"/>
      <c r="Z42" s="8"/>
      <c r="AA42" s="99" t="s">
        <v>45</v>
      </c>
      <c r="AB42" s="100"/>
      <c r="AC42" s="20">
        <v>9179.9570000000003</v>
      </c>
      <c r="AD42" s="11"/>
      <c r="AE42" s="12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01" t="s">
        <v>3</v>
      </c>
      <c r="I43" s="102"/>
      <c r="J43" s="102"/>
      <c r="K43" s="102"/>
      <c r="L43" s="102"/>
      <c r="M43" s="102"/>
      <c r="N43" s="103"/>
      <c r="O43" s="119"/>
      <c r="P43" s="109"/>
      <c r="Q43" s="107"/>
      <c r="R43" s="109"/>
      <c r="S43" s="109"/>
      <c r="T43" s="111"/>
      <c r="U43" s="13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47</v>
      </c>
      <c r="R45" s="26" t="s">
        <v>48</v>
      </c>
      <c r="S45" s="26"/>
      <c r="T45" s="26"/>
      <c r="U45" s="26"/>
      <c r="V45" s="26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9"/>
      <c r="T46" s="9"/>
      <c r="U46" s="9"/>
      <c r="V46" s="6" t="s">
        <v>8</v>
      </c>
    </row>
    <row r="47" spans="1:34" x14ac:dyDescent="0.25">
      <c r="B47" s="2" t="s">
        <v>49</v>
      </c>
      <c r="R47" s="26" t="s">
        <v>52</v>
      </c>
      <c r="S47" s="26"/>
      <c r="T47" s="26"/>
      <c r="U47" s="26"/>
      <c r="V47" s="26">
        <v>2016</v>
      </c>
    </row>
    <row r="48" spans="1:34" x14ac:dyDescent="0.25">
      <c r="B48" s="6" t="s">
        <v>50</v>
      </c>
      <c r="O48" s="6" t="s">
        <v>7</v>
      </c>
      <c r="R48" s="6" t="s">
        <v>6</v>
      </c>
      <c r="S48" s="9"/>
      <c r="T48" s="9"/>
      <c r="U48" s="9"/>
      <c r="V48" s="6" t="s">
        <v>8</v>
      </c>
    </row>
    <row r="49" spans="2:22" x14ac:dyDescent="0.25">
      <c r="B49" s="2" t="s">
        <v>51</v>
      </c>
      <c r="R49" s="26" t="s">
        <v>53</v>
      </c>
      <c r="S49" s="26"/>
      <c r="T49" s="26"/>
      <c r="U49" s="26"/>
      <c r="V49" s="26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E9:E10"/>
    <mergeCell ref="P42:P43"/>
    <mergeCell ref="L9:L10"/>
    <mergeCell ref="G9:G10"/>
    <mergeCell ref="A7:A10"/>
    <mergeCell ref="M9:M10"/>
    <mergeCell ref="K9:K10"/>
    <mergeCell ref="J9:J10"/>
    <mergeCell ref="F9:F10"/>
    <mergeCell ref="H9:H10"/>
    <mergeCell ref="I9:I10"/>
    <mergeCell ref="Q9:Q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L42:M42"/>
    <mergeCell ref="O42:O43"/>
    <mergeCell ref="D9:D10"/>
    <mergeCell ref="W9:W10"/>
    <mergeCell ref="L2:AC2"/>
    <mergeCell ref="AA7:AA10"/>
    <mergeCell ref="AB7:AB10"/>
    <mergeCell ref="AC7:AC10"/>
    <mergeCell ref="N8:N10"/>
    <mergeCell ref="Z7:Z10"/>
    <mergeCell ref="N7:W7"/>
    <mergeCell ref="B7:M8"/>
    <mergeCell ref="B9:B10"/>
    <mergeCell ref="C9:C10"/>
    <mergeCell ref="X7:X10"/>
    <mergeCell ref="Y7:Y10"/>
    <mergeCell ref="R9:R10"/>
    <mergeCell ref="O9:O10"/>
    <mergeCell ref="P9:P10"/>
  </mergeCells>
  <phoneticPr fontId="15" type="noConversion"/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2017-01-05T09:59:18Z</cp:lastPrinted>
  <dcterms:created xsi:type="dcterms:W3CDTF">2016-10-07T07:24:19Z</dcterms:created>
  <dcterms:modified xsi:type="dcterms:W3CDTF">2017-01-05T09:59:41Z</dcterms:modified>
</cp:coreProperties>
</file>