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 activeTab="1"/>
  </bookViews>
  <sheets>
    <sheet name="11_16" sheetId="2" r:id="rId1"/>
    <sheet name="12_16" sheetId="1" r:id="rId2"/>
  </sheets>
  <definedNames>
    <definedName name="_xlnm.Print_Area" localSheetId="0">'11_16'!$B$1:$AD$59</definedName>
    <definedName name="_xlnm.Print_Area" localSheetId="1">'12_16'!$B$1:$AD$60</definedName>
  </definedNames>
  <calcPr calcId="145621"/>
</workbook>
</file>

<file path=xl/calcChain.xml><?xml version="1.0" encoding="utf-8"?>
<calcChain xmlns="http://schemas.openxmlformats.org/spreadsheetml/2006/main">
  <c r="U46" i="1" l="1"/>
  <c r="R46" i="1"/>
  <c r="U45" i="1"/>
  <c r="R45" i="1"/>
  <c r="U43" i="1"/>
  <c r="R43" i="1"/>
  <c r="U42" i="1"/>
  <c r="R42" i="1"/>
  <c r="U41" i="1"/>
  <c r="R41" i="1"/>
  <c r="U40" i="1"/>
  <c r="R40" i="1"/>
  <c r="U39" i="1"/>
  <c r="R39" i="1"/>
  <c r="U38" i="1"/>
  <c r="R38" i="1"/>
  <c r="X44" i="1"/>
  <c r="U44" i="1"/>
  <c r="R44" i="1"/>
  <c r="U36" i="1" l="1"/>
  <c r="R36" i="1"/>
  <c r="U35" i="1"/>
  <c r="R35" i="1"/>
  <c r="U34" i="1"/>
  <c r="R34" i="1"/>
  <c r="U33" i="1"/>
  <c r="R33" i="1"/>
  <c r="U32" i="1"/>
  <c r="R32" i="1"/>
  <c r="U31" i="1"/>
  <c r="R31" i="1"/>
  <c r="X37" i="1" l="1"/>
  <c r="U37" i="1"/>
  <c r="R37" i="1"/>
  <c r="U29" i="1" l="1"/>
  <c r="R29" i="1"/>
  <c r="U28" i="1"/>
  <c r="R28" i="1"/>
  <c r="U27" i="1"/>
  <c r="R27" i="1"/>
  <c r="U26" i="1"/>
  <c r="R26" i="1"/>
  <c r="U25" i="1"/>
  <c r="R25" i="1"/>
  <c r="U24" i="1"/>
  <c r="R24" i="1"/>
  <c r="X30" i="1"/>
  <c r="U30" i="1"/>
  <c r="R30" i="1"/>
  <c r="AE45" i="1" l="1"/>
  <c r="T46" i="2" l="1"/>
  <c r="S46" i="2"/>
  <c r="Q46" i="2"/>
  <c r="P46" i="2"/>
  <c r="AE45" i="2"/>
  <c r="AF45" i="2" s="1"/>
  <c r="U45" i="2"/>
  <c r="R45" i="2"/>
  <c r="AE44" i="2"/>
  <c r="AF44" i="2" s="1"/>
  <c r="U44" i="2"/>
  <c r="R44" i="2"/>
  <c r="AE43" i="2"/>
  <c r="AF43" i="2" s="1"/>
  <c r="U43" i="2"/>
  <c r="R43" i="2"/>
  <c r="AE42" i="2"/>
  <c r="AF42" i="2" s="1"/>
  <c r="U42" i="2"/>
  <c r="R42" i="2"/>
  <c r="AE41" i="2"/>
  <c r="AF41" i="2" s="1"/>
  <c r="U41" i="2"/>
  <c r="R41" i="2"/>
  <c r="AE40" i="2"/>
  <c r="AF40" i="2" s="1"/>
  <c r="U40" i="2"/>
  <c r="R40" i="2"/>
  <c r="AE39" i="2"/>
  <c r="AF39" i="2" s="1"/>
  <c r="X39" i="2"/>
  <c r="U39" i="2"/>
  <c r="R39" i="2"/>
  <c r="AF38" i="2"/>
  <c r="AE38" i="2"/>
  <c r="U38" i="2"/>
  <c r="R38" i="2"/>
  <c r="AF37" i="2"/>
  <c r="AE37" i="2"/>
  <c r="U37" i="2"/>
  <c r="R37" i="2"/>
  <c r="AF36" i="2"/>
  <c r="AE36" i="2"/>
  <c r="U36" i="2"/>
  <c r="R36" i="2"/>
  <c r="AF35" i="2"/>
  <c r="AE35" i="2"/>
  <c r="U35" i="2"/>
  <c r="R35" i="2"/>
  <c r="AF34" i="2"/>
  <c r="AE34" i="2"/>
  <c r="U34" i="2"/>
  <c r="R34" i="2"/>
  <c r="AF33" i="2"/>
  <c r="AE33" i="2"/>
  <c r="U33" i="2"/>
  <c r="R33" i="2"/>
  <c r="AF32" i="2"/>
  <c r="AE32" i="2"/>
  <c r="X32" i="2"/>
  <c r="U32" i="2"/>
  <c r="R32" i="2"/>
  <c r="AE31" i="2"/>
  <c r="AF31" i="2" s="1"/>
  <c r="U31" i="2"/>
  <c r="R31" i="2"/>
  <c r="AE30" i="2"/>
  <c r="AF30" i="2" s="1"/>
  <c r="U30" i="2"/>
  <c r="R30" i="2"/>
  <c r="AE29" i="2"/>
  <c r="AF29" i="2" s="1"/>
  <c r="U29" i="2"/>
  <c r="R29" i="2"/>
  <c r="AE28" i="2"/>
  <c r="AF28" i="2" s="1"/>
  <c r="U28" i="2"/>
  <c r="R28" i="2"/>
  <c r="AE27" i="2"/>
  <c r="AF27" i="2" s="1"/>
  <c r="U27" i="2"/>
  <c r="R27" i="2"/>
  <c r="AE26" i="2"/>
  <c r="AF26" i="2" s="1"/>
  <c r="U26" i="2"/>
  <c r="R26" i="2"/>
  <c r="AE25" i="2"/>
  <c r="AF25" i="2" s="1"/>
  <c r="X25" i="2"/>
  <c r="U25" i="2"/>
  <c r="R25" i="2"/>
  <c r="AF24" i="2"/>
  <c r="AE24" i="2"/>
  <c r="U24" i="2"/>
  <c r="R24" i="2"/>
  <c r="AF23" i="2"/>
  <c r="AE23" i="2"/>
  <c r="U23" i="2"/>
  <c r="R23" i="2"/>
  <c r="AF22" i="2"/>
  <c r="AE22" i="2"/>
  <c r="U22" i="2"/>
  <c r="R22" i="2"/>
  <c r="AF21" i="2"/>
  <c r="AE21" i="2"/>
  <c r="U21" i="2"/>
  <c r="R21" i="2"/>
  <c r="AF20" i="2"/>
  <c r="AE20" i="2"/>
  <c r="U20" i="2"/>
  <c r="R20" i="2"/>
  <c r="AF19" i="2"/>
  <c r="AE19" i="2"/>
  <c r="U19" i="2"/>
  <c r="R19" i="2"/>
  <c r="AF18" i="2"/>
  <c r="AE18" i="2"/>
  <c r="X18" i="2"/>
  <c r="U18" i="2"/>
  <c r="R18" i="2"/>
  <c r="AE17" i="2"/>
  <c r="AF17" i="2" s="1"/>
  <c r="U17" i="2"/>
  <c r="R17" i="2"/>
  <c r="AE16" i="2"/>
  <c r="AF16" i="2" s="1"/>
  <c r="U16" i="2"/>
  <c r="U46" i="2" s="1"/>
  <c r="R16" i="2"/>
  <c r="R46" i="2" s="1"/>
  <c r="U22" i="1" l="1"/>
  <c r="R22" i="1"/>
  <c r="U21" i="1"/>
  <c r="R21" i="1"/>
  <c r="U20" i="1"/>
  <c r="R20" i="1"/>
  <c r="U19" i="1"/>
  <c r="R19" i="1"/>
  <c r="U18" i="1"/>
  <c r="R18" i="1"/>
  <c r="U17" i="1"/>
  <c r="R17" i="1"/>
  <c r="X23" i="1"/>
  <c r="U23" i="1"/>
  <c r="R23" i="1"/>
  <c r="X16" i="1"/>
  <c r="U16" i="1"/>
  <c r="R16" i="1"/>
  <c r="S47" i="1" l="1"/>
  <c r="P47" i="1"/>
  <c r="AE39" i="1" l="1"/>
  <c r="U47" i="1" l="1"/>
  <c r="T47" i="1"/>
  <c r="Q47" i="1"/>
  <c r="AE46" i="1"/>
  <c r="AF46" i="1" s="1"/>
  <c r="AE44" i="1"/>
  <c r="AF44" i="1" s="1"/>
  <c r="AE43" i="1"/>
  <c r="AF43" i="1" s="1"/>
  <c r="AE42" i="1"/>
  <c r="AF42" i="1" s="1"/>
  <c r="AE41" i="1"/>
  <c r="AF41" i="1" s="1"/>
  <c r="AE40" i="1"/>
  <c r="AF40" i="1" s="1"/>
  <c r="AF39" i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R47" i="1"/>
</calcChain>
</file>

<file path=xl/sharedStrings.xml><?xml version="1.0" encoding="utf-8"?>
<sst xmlns="http://schemas.openxmlformats.org/spreadsheetml/2006/main" count="142" uniqueCount="65">
  <si>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</si>
  <si>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</si>
  <si>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</si>
  <si>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</si>
  <si>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</si>
  <si>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</si>
  <si>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</si>
  <si>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</si>
  <si>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</si>
  <si>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</si>
  <si>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</si>
  <si>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</si>
  <si>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</si>
  <si>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</si>
  <si>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</si>
  <si>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</si>
  <si>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</si>
  <si>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</si>
  <si>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</si>
  <si>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</si>
  <si>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</si>
  <si>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</si>
  <si>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</si>
  <si>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</si>
  <si>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</si>
  <si>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</si>
  <si>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</si>
  <si>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</si>
  <si>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</si>
  <si>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</si>
  <si>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</si>
  <si>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</si>
  <si>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</si>
  <si>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</si>
  <si>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</si>
  <si>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</si>
  <si>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</si>
  <si>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</si>
  <si>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</si>
  <si>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</si>
  <si>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</si>
  <si>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</si>
  <si>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</si>
  <si>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</si>
  <si>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</si>
  <si>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</si>
  <si>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</si>
  <si>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</si>
  <si>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Хімік ВХАЛ Хустського ЛВУМГ</t>
  </si>
  <si>
    <t>Шишола В.Й.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</si>
  <si>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</si>
  <si>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</si>
  <si>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</si>
  <si>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</si>
  <si>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</si>
  <si>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t>*  Обсяг природного газу за місяць з урахуванням ВТВ та прямих споживачів</t>
  </si>
  <si>
    <r>
      <t xml:space="preserve">маршрут   </t>
    </r>
    <r>
      <rPr>
        <b/>
        <u/>
        <sz val="16"/>
        <rFont val="Times New Roman"/>
        <family val="1"/>
        <charset val="204"/>
      </rPr>
      <t>№ 492</t>
    </r>
  </si>
  <si>
    <t>Всього*:</t>
  </si>
  <si>
    <t>за період з 01.11.2016р. по  30.11.2016р.</t>
  </si>
  <si>
    <t xml:space="preserve">по ГРС  "Підполоззя" </t>
  </si>
  <si>
    <t>ГВС-Теково Хустського ЛВУМГ</t>
  </si>
  <si>
    <r>
      <t xml:space="preserve">газопроводу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ПРОГРЕС"</t>
    </r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</si>
  <si>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sz val="14"/>
        <color theme="1"/>
        <rFont val="Times New Roman"/>
        <family val="1"/>
        <charset val="204"/>
      </rPr>
      <t xml:space="preserve">  та прийнятого  </t>
    </r>
    <r>
      <rPr>
        <b/>
        <u/>
        <sz val="16"/>
        <color theme="1"/>
        <rFont val="Times New Roman"/>
        <family val="1"/>
        <charset val="204"/>
      </rPr>
      <t>ПАТ "Закарпатгаз"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Закарпатської області</t>
    </r>
  </si>
  <si>
    <t>за період з 01.12.2016р. по  31.12.2016р.</t>
  </si>
  <si>
    <t>03.01.2017р.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</si>
</sst>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45" xfId="0" applyFont="1" applyBorder="1" applyProtection="1">
      <protection locked="0"/>
    </xf>
    <xf numFmtId="1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7" fillId="0" borderId="0" xfId="0" applyFont="1" applyProtection="1">
      <protection locked="0"/>
    </xf>
    <xf numFmtId="0" fontId="14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164" fontId="8" fillId="0" borderId="38" xfId="0" applyNumberFormat="1" applyFont="1" applyBorder="1" applyAlignment="1" applyProtection="1">
      <alignment horizontal="center"/>
      <protection locked="0"/>
    </xf>
    <xf numFmtId="164" fontId="8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Border="1" applyAlignment="1"/>
    <xf numFmtId="0" fontId="8" fillId="0" borderId="45" xfId="0" applyFont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10" fillId="0" borderId="45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protection locked="0"/>
    </xf>
    <xf numFmtId="0" fontId="16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4" fontId="8" fillId="0" borderId="33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22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2" fontId="23" fillId="0" borderId="17" xfId="0" applyNumberFormat="1" applyFont="1" applyBorder="1" applyAlignment="1" applyProtection="1">
      <alignment horizontal="center" vertical="center" wrapText="1"/>
      <protection locked="0"/>
    </xf>
    <xf numFmtId="165" fontId="23" fillId="0" borderId="17" xfId="0" applyNumberFormat="1" applyFont="1" applyBorder="1" applyAlignment="1" applyProtection="1">
      <alignment horizontal="center" vertical="center" wrapText="1"/>
      <protection locked="0"/>
    </xf>
    <xf numFmtId="165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Border="1" applyAlignment="1">
      <alignment horizontal="center" vertical="center"/>
    </xf>
    <xf numFmtId="165" fontId="23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8" fillId="0" borderId="48" xfId="0" applyNumberFormat="1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4" fontId="8" fillId="0" borderId="51" xfId="0" applyNumberFormat="1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Border="1" applyAlignment="1">
      <alignment horizontal="center" vertical="center"/>
    </xf>
    <xf numFmtId="164" fontId="23" fillId="0" borderId="26" xfId="0" applyNumberFormat="1" applyFont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4" fontId="23" fillId="0" borderId="27" xfId="0" applyNumberFormat="1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2" fontId="23" fillId="0" borderId="26" xfId="0" applyNumberFormat="1" applyFont="1" applyBorder="1" applyAlignment="1" applyProtection="1">
      <alignment horizontal="center" vertical="center" wrapText="1"/>
      <protection locked="0"/>
    </xf>
    <xf numFmtId="2" fontId="23" fillId="0" borderId="30" xfId="0" applyNumberFormat="1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4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2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Protection="1">
      <protection locked="0"/>
    </xf>
    <xf numFmtId="165" fontId="23" fillId="0" borderId="26" xfId="0" applyNumberFormat="1" applyFont="1" applyBorder="1" applyAlignment="1" applyProtection="1">
      <alignment horizontal="center" vertical="center" wrapText="1"/>
      <protection locked="0"/>
    </xf>
    <xf numFmtId="165" fontId="23" fillId="0" borderId="27" xfId="0" applyNumberFormat="1" applyFont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27" xfId="0" applyNumberFormat="1" applyFont="1" applyBorder="1" applyAlignment="1" applyProtection="1">
      <alignment horizontal="center" vertical="center" wrapText="1"/>
      <protection locked="0"/>
    </xf>
    <xf numFmtId="165" fontId="3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2" fontId="23" fillId="0" borderId="20" xfId="0" applyNumberFormat="1" applyFont="1" applyBorder="1" applyAlignment="1" applyProtection="1">
      <alignment horizontal="center" wrapText="1"/>
      <protection locked="0"/>
    </xf>
    <xf numFmtId="2" fontId="23" fillId="0" borderId="43" xfId="0" applyNumberFormat="1" applyFont="1" applyBorder="1" applyAlignment="1" applyProtection="1">
      <alignment horizontal="center" wrapText="1"/>
      <protection locked="0"/>
    </xf>
    <xf numFmtId="2" fontId="23" fillId="0" borderId="21" xfId="0" applyNumberFormat="1" applyFont="1" applyBorder="1" applyAlignment="1" applyProtection="1">
      <alignment horizontal="center" wrapText="1"/>
      <protection locked="0"/>
    </xf>
    <xf numFmtId="2" fontId="23" fillId="0" borderId="44" xfId="0" applyNumberFormat="1" applyFont="1" applyBorder="1" applyAlignment="1" applyProtection="1">
      <alignment horizont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right" vertical="center" wrapText="1"/>
      <protection locked="0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2" fontId="23" fillId="0" borderId="24" xfId="0" applyNumberFormat="1" applyFont="1" applyBorder="1" applyAlignment="1" applyProtection="1">
      <alignment horizontal="center" wrapText="1"/>
      <protection locked="0"/>
    </xf>
    <xf numFmtId="2" fontId="23" fillId="0" borderId="42" xfId="0" applyNumberFormat="1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zoomScale="80" zoomScaleNormal="80" zoomScaleSheetLayoutView="90" workbookViewId="0">
      <selection activeCell="B16" sqref="B16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37" t="s">
        <v>0</v>
      </c>
      <c r="C1" s="3"/>
      <c r="D1" s="3"/>
      <c r="E1" s="3"/>
      <c r="F1" s="3"/>
      <c r="G1" s="3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3"/>
      <c r="Y1" s="33"/>
      <c r="Z1" s="33"/>
      <c r="AA1" s="33"/>
    </row>
    <row r="2" spans="2:35" ht="15" customHeight="1" x14ac:dyDescent="0.3">
      <c r="B2" s="39" t="s">
        <v>50</v>
      </c>
      <c r="C2" s="3"/>
      <c r="D2" s="40"/>
      <c r="E2" s="40"/>
      <c r="F2" s="40"/>
      <c r="G2" s="38"/>
      <c r="H2" s="1"/>
      <c r="I2" s="1"/>
      <c r="J2" s="41"/>
      <c r="K2" s="42"/>
      <c r="L2" s="34"/>
      <c r="M2" s="34"/>
      <c r="N2" s="34"/>
      <c r="O2" s="43"/>
      <c r="P2" s="189"/>
      <c r="Q2" s="189"/>
      <c r="R2" s="189"/>
      <c r="S2" s="43"/>
      <c r="T2" s="34"/>
      <c r="U2" s="34"/>
      <c r="V2" s="34"/>
      <c r="W2" s="34"/>
      <c r="AA2" s="34"/>
    </row>
    <row r="3" spans="2:35" ht="15" customHeight="1" x14ac:dyDescent="0.3">
      <c r="B3" s="53" t="s">
        <v>60</v>
      </c>
      <c r="C3" s="44"/>
      <c r="D3" s="36"/>
      <c r="E3" s="45"/>
      <c r="G3" s="38"/>
      <c r="H3" s="1"/>
      <c r="I3" s="1"/>
      <c r="J3" s="46"/>
      <c r="K3" s="42"/>
      <c r="L3" s="43"/>
      <c r="M3" s="4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"/>
      <c r="AC3" s="4"/>
      <c r="AD3" s="4"/>
    </row>
    <row r="4" spans="2:35" ht="15" customHeight="1" x14ac:dyDescent="0.3">
      <c r="B4" s="37" t="s">
        <v>2</v>
      </c>
      <c r="C4" s="3"/>
      <c r="D4" s="3"/>
      <c r="E4" s="3"/>
      <c r="F4" s="3"/>
      <c r="G4" s="38"/>
      <c r="H4" s="1"/>
      <c r="I4" s="1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4"/>
      <c r="AC4" s="4"/>
      <c r="AD4" s="4"/>
    </row>
    <row r="5" spans="2:35" ht="15" customHeight="1" x14ac:dyDescent="0.3">
      <c r="B5" s="37" t="s">
        <v>51</v>
      </c>
      <c r="C5" s="3"/>
      <c r="D5" s="3"/>
      <c r="E5" s="3"/>
      <c r="F5" s="3"/>
      <c r="G5" s="48"/>
      <c r="H5" s="1"/>
      <c r="I5" s="1"/>
      <c r="J5" s="41"/>
      <c r="K5" s="43"/>
      <c r="L5" s="190"/>
      <c r="M5" s="190"/>
      <c r="N5" s="190"/>
      <c r="O5" s="191"/>
      <c r="P5" s="191"/>
      <c r="Q5" s="192"/>
      <c r="R5" s="192"/>
      <c r="S5" s="192"/>
      <c r="T5" s="96"/>
      <c r="U5" s="192"/>
      <c r="V5" s="192"/>
      <c r="W5" s="192"/>
      <c r="AA5" s="35"/>
    </row>
    <row r="6" spans="2:35" ht="22.5" customHeight="1" x14ac:dyDescent="0.3">
      <c r="B6" s="65"/>
      <c r="C6" s="38"/>
      <c r="D6" s="1"/>
      <c r="E6" s="1"/>
      <c r="F6" s="38"/>
      <c r="G6" s="30"/>
      <c r="H6" s="1"/>
      <c r="I6" s="1"/>
      <c r="J6" s="188" t="s">
        <v>1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Z6" s="68"/>
      <c r="AB6" s="74" t="s">
        <v>56</v>
      </c>
    </row>
    <row r="7" spans="2:35" ht="22.5" customHeight="1" x14ac:dyDescent="0.3">
      <c r="B7" s="65"/>
      <c r="C7" s="38"/>
      <c r="D7" s="1"/>
      <c r="E7" s="1"/>
      <c r="F7" s="38"/>
      <c r="G7" s="30"/>
      <c r="H7" s="1"/>
      <c r="I7" s="1"/>
      <c r="J7" s="165" t="s">
        <v>62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Z7" s="34"/>
      <c r="AA7" s="35"/>
    </row>
    <row r="8" spans="2:35" ht="27" customHeight="1" x14ac:dyDescent="0.3">
      <c r="B8" s="65"/>
      <c r="C8" s="38"/>
      <c r="D8" s="1"/>
      <c r="E8" s="1"/>
      <c r="F8" s="38"/>
      <c r="G8" s="30"/>
      <c r="H8" s="1"/>
      <c r="I8" s="1"/>
      <c r="J8" s="166" t="s">
        <v>59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Z8" s="69"/>
      <c r="AA8" s="35"/>
    </row>
    <row r="9" spans="2:35" ht="6.75" customHeight="1" x14ac:dyDescent="0.3">
      <c r="B9" s="65"/>
      <c r="C9" s="38"/>
      <c r="D9" s="1"/>
      <c r="E9" s="1"/>
      <c r="F9" s="38"/>
      <c r="G9" s="30"/>
      <c r="H9" s="1"/>
      <c r="I9" s="1"/>
      <c r="J9" s="70"/>
      <c r="K9" s="70"/>
      <c r="L9" s="70"/>
      <c r="M9" s="70"/>
      <c r="N9" s="70"/>
      <c r="O9" s="70"/>
      <c r="P9" s="70"/>
      <c r="Q9" s="70"/>
      <c r="R9" s="70"/>
      <c r="S9" s="70"/>
      <c r="U9" s="71"/>
      <c r="V9" s="71"/>
      <c r="W9" s="71"/>
      <c r="Z9" s="43"/>
      <c r="AA9" s="35"/>
    </row>
    <row r="10" spans="2:35" ht="22.5" customHeight="1" x14ac:dyDescent="0.3">
      <c r="B10" s="65"/>
      <c r="C10" s="38"/>
      <c r="D10" s="1"/>
      <c r="E10" s="1"/>
      <c r="F10" s="38"/>
      <c r="G10" s="30"/>
      <c r="H10" s="1"/>
      <c r="I10" s="1"/>
      <c r="J10" s="165" t="s">
        <v>61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7" t="s">
        <v>58</v>
      </c>
      <c r="Z10" s="167"/>
      <c r="AA10" s="167"/>
      <c r="AB10" s="167"/>
      <c r="AC10" s="167"/>
      <c r="AD10" s="167"/>
    </row>
    <row r="11" spans="2:35" ht="22.5" customHeight="1" thickBot="1" x14ac:dyDescent="0.35">
      <c r="B11" s="65"/>
      <c r="C11" s="38"/>
      <c r="D11" s="1"/>
      <c r="E11" s="1"/>
      <c r="F11" s="38"/>
      <c r="G11" s="30"/>
      <c r="H11" s="1"/>
      <c r="I11" s="1"/>
      <c r="J11" s="28"/>
      <c r="K11" s="3"/>
      <c r="L11" s="94"/>
      <c r="M11" s="94"/>
      <c r="N11" s="94"/>
      <c r="O11" s="95"/>
      <c r="P11" s="95"/>
      <c r="Q11" s="93"/>
      <c r="R11" s="93"/>
      <c r="S11" s="93"/>
      <c r="T11" s="66"/>
      <c r="U11" s="93"/>
      <c r="V11" s="93"/>
      <c r="W11" s="93"/>
      <c r="AA11" s="35"/>
    </row>
    <row r="12" spans="2:35" ht="26.25" customHeight="1" thickBot="1" x14ac:dyDescent="0.3">
      <c r="B12" s="168" t="s">
        <v>3</v>
      </c>
      <c r="C12" s="170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170" t="s">
        <v>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 t="s">
        <v>6</v>
      </c>
      <c r="Z12" s="180" t="s">
        <v>7</v>
      </c>
      <c r="AA12" s="182" t="s">
        <v>8</v>
      </c>
      <c r="AB12" s="182" t="s">
        <v>9</v>
      </c>
      <c r="AC12" s="161" t="s">
        <v>10</v>
      </c>
      <c r="AD12" s="168" t="s">
        <v>11</v>
      </c>
    </row>
    <row r="13" spans="2:35" ht="16.5" customHeight="1" thickBot="1" x14ac:dyDescent="0.3">
      <c r="B13" s="169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  <c r="O13" s="185" t="s">
        <v>12</v>
      </c>
      <c r="P13" s="5" t="s">
        <v>13</v>
      </c>
      <c r="Q13" s="5"/>
      <c r="R13" s="5"/>
      <c r="S13" s="5"/>
      <c r="T13" s="5"/>
      <c r="U13" s="5"/>
      <c r="V13" s="5"/>
      <c r="W13" s="5" t="s">
        <v>14</v>
      </c>
      <c r="X13" s="6"/>
      <c r="Y13" s="179"/>
      <c r="Z13" s="181"/>
      <c r="AA13" s="183"/>
      <c r="AB13" s="183"/>
      <c r="AC13" s="162"/>
      <c r="AD13" s="184"/>
    </row>
    <row r="14" spans="2:35" ht="15" customHeight="1" x14ac:dyDescent="0.25">
      <c r="B14" s="169"/>
      <c r="C14" s="163" t="s">
        <v>15</v>
      </c>
      <c r="D14" s="146" t="s">
        <v>16</v>
      </c>
      <c r="E14" s="146" t="s">
        <v>17</v>
      </c>
      <c r="F14" s="146" t="s">
        <v>18</v>
      </c>
      <c r="G14" s="146" t="s">
        <v>19</v>
      </c>
      <c r="H14" s="146" t="s">
        <v>20</v>
      </c>
      <c r="I14" s="146" t="s">
        <v>21</v>
      </c>
      <c r="J14" s="146" t="s">
        <v>22</v>
      </c>
      <c r="K14" s="146" t="s">
        <v>23</v>
      </c>
      <c r="L14" s="146" t="s">
        <v>24</v>
      </c>
      <c r="M14" s="146" t="s">
        <v>25</v>
      </c>
      <c r="N14" s="148" t="s">
        <v>26</v>
      </c>
      <c r="O14" s="186"/>
      <c r="P14" s="157" t="s">
        <v>27</v>
      </c>
      <c r="Q14" s="159" t="s">
        <v>28</v>
      </c>
      <c r="R14" s="161" t="s">
        <v>29</v>
      </c>
      <c r="S14" s="163" t="s">
        <v>30</v>
      </c>
      <c r="T14" s="146" t="s">
        <v>31</v>
      </c>
      <c r="U14" s="148" t="s">
        <v>32</v>
      </c>
      <c r="V14" s="144" t="s">
        <v>33</v>
      </c>
      <c r="W14" s="146" t="s">
        <v>34</v>
      </c>
      <c r="X14" s="148" t="s">
        <v>35</v>
      </c>
      <c r="Y14" s="179"/>
      <c r="Z14" s="181"/>
      <c r="AA14" s="183"/>
      <c r="AB14" s="183"/>
      <c r="AC14" s="162"/>
      <c r="AD14" s="184"/>
    </row>
    <row r="15" spans="2:35" ht="92.25" customHeight="1" x14ac:dyDescent="0.25">
      <c r="B15" s="169"/>
      <c r="C15" s="164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9"/>
      <c r="O15" s="187"/>
      <c r="P15" s="158"/>
      <c r="Q15" s="160"/>
      <c r="R15" s="162"/>
      <c r="S15" s="164"/>
      <c r="T15" s="147"/>
      <c r="U15" s="149"/>
      <c r="V15" s="145"/>
      <c r="W15" s="147"/>
      <c r="X15" s="149"/>
      <c r="Y15" s="179"/>
      <c r="Z15" s="181"/>
      <c r="AA15" s="183"/>
      <c r="AB15" s="183"/>
      <c r="AC15" s="162"/>
      <c r="AD15" s="184"/>
    </row>
    <row r="16" spans="2:35" ht="15.75" x14ac:dyDescent="0.25">
      <c r="B16" s="19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20"/>
      <c r="P16" s="21"/>
      <c r="Q16" s="11">
        <v>34.29</v>
      </c>
      <c r="R16" s="12">
        <f>Q16/3.6</f>
        <v>9.5250000000000004</v>
      </c>
      <c r="S16" s="13"/>
      <c r="T16" s="11">
        <v>38.03</v>
      </c>
      <c r="U16" s="12">
        <f>T16/3.6</f>
        <v>10.563888888888888</v>
      </c>
      <c r="V16" s="14"/>
      <c r="W16" s="11"/>
      <c r="X16" s="12"/>
      <c r="Y16" s="14"/>
      <c r="Z16" s="11"/>
      <c r="AA16" s="11"/>
      <c r="AB16" s="11"/>
      <c r="AC16" s="15"/>
      <c r="AD16" s="89">
        <v>2.8734000000000002</v>
      </c>
      <c r="AE16" s="7">
        <f t="shared" ref="AE16:AE45" si="0">SUM(C16:N16)+$L$46+$O$46</f>
        <v>1.2E-2</v>
      </c>
      <c r="AF16" s="8" t="str">
        <f>IF(AE16=100,"ОК"," ")</f>
        <v xml:space="preserve"> </v>
      </c>
      <c r="AG16" s="9"/>
      <c r="AH16" s="9"/>
      <c r="AI16" s="9"/>
    </row>
    <row r="17" spans="2:35" ht="15.75" x14ac:dyDescent="0.25">
      <c r="B17" s="19">
        <v>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9"/>
      <c r="P17" s="11"/>
      <c r="Q17" s="11">
        <v>34.29</v>
      </c>
      <c r="R17" s="12">
        <f>Q17/3.6</f>
        <v>9.5250000000000004</v>
      </c>
      <c r="S17" s="13"/>
      <c r="T17" s="11">
        <v>38.03</v>
      </c>
      <c r="U17" s="12">
        <f>T17/3.6</f>
        <v>10.563888888888888</v>
      </c>
      <c r="V17" s="14"/>
      <c r="W17" s="11"/>
      <c r="X17" s="12"/>
      <c r="Y17" s="14"/>
      <c r="Z17" s="11"/>
      <c r="AA17" s="11"/>
      <c r="AB17" s="11"/>
      <c r="AC17" s="15"/>
      <c r="AD17" s="89">
        <v>2.9281999999999999</v>
      </c>
      <c r="AE17" s="7">
        <f t="shared" si="0"/>
        <v>1.2E-2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19">
        <v>3</v>
      </c>
      <c r="C18" s="76">
        <v>95.846400000000003</v>
      </c>
      <c r="D18" s="77">
        <v>2.3170999999999999</v>
      </c>
      <c r="E18" s="77">
        <v>0.68179999999999996</v>
      </c>
      <c r="F18" s="77">
        <v>0.1095</v>
      </c>
      <c r="G18" s="77">
        <v>0.1056</v>
      </c>
      <c r="H18" s="77">
        <v>1.2999999999999999E-3</v>
      </c>
      <c r="I18" s="77">
        <v>2.07E-2</v>
      </c>
      <c r="J18" s="77">
        <v>1.5100000000000001E-2</v>
      </c>
      <c r="K18" s="77">
        <v>1.3100000000000001E-2</v>
      </c>
      <c r="L18" s="77">
        <v>1.55E-2</v>
      </c>
      <c r="M18" s="77">
        <v>0.69610000000000005</v>
      </c>
      <c r="N18" s="77">
        <v>0.1658</v>
      </c>
      <c r="O18" s="78">
        <v>0.70030000000000003</v>
      </c>
      <c r="P18" s="79"/>
      <c r="Q18" s="80">
        <v>34.32</v>
      </c>
      <c r="R18" s="81">
        <f>Q18/3.6</f>
        <v>9.5333333333333332</v>
      </c>
      <c r="S18" s="79"/>
      <c r="T18" s="80">
        <v>38.049999999999997</v>
      </c>
      <c r="U18" s="81">
        <f>T18/3.6</f>
        <v>10.569444444444443</v>
      </c>
      <c r="V18" s="82"/>
      <c r="W18" s="83">
        <v>49.9</v>
      </c>
      <c r="X18" s="81">
        <f>W18/3.6</f>
        <v>13.861111111111111</v>
      </c>
      <c r="Y18" s="82">
        <v>-20.3</v>
      </c>
      <c r="Z18" s="80"/>
      <c r="AA18" s="84">
        <v>0.17</v>
      </c>
      <c r="AB18" s="80">
        <v>0.24099999999999999</v>
      </c>
      <c r="AC18" s="15"/>
      <c r="AD18" s="89">
        <v>3.1610999999999998</v>
      </c>
      <c r="AE18" s="7">
        <f t="shared" si="0"/>
        <v>100</v>
      </c>
      <c r="AF18" s="8" t="str">
        <f>IF(AE18=100,"ОК"," ")</f>
        <v>ОК</v>
      </c>
      <c r="AG18" s="9"/>
      <c r="AH18" s="9"/>
      <c r="AI18" s="9"/>
    </row>
    <row r="19" spans="2:35" ht="15.75" x14ac:dyDescent="0.25">
      <c r="B19" s="19">
        <v>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  <c r="P19" s="13"/>
      <c r="Q19" s="11">
        <v>34.32</v>
      </c>
      <c r="R19" s="12">
        <f t="shared" ref="R19:R24" si="1">Q19/3.6</f>
        <v>9.5333333333333332</v>
      </c>
      <c r="S19" s="13"/>
      <c r="T19" s="11">
        <v>38.049999999999997</v>
      </c>
      <c r="U19" s="12">
        <f t="shared" ref="U19:U24" si="2">T19/3.6</f>
        <v>10.569444444444443</v>
      </c>
      <c r="V19" s="14"/>
      <c r="W19" s="22"/>
      <c r="X19" s="12"/>
      <c r="Y19" s="14"/>
      <c r="Z19" s="11"/>
      <c r="AA19" s="11"/>
      <c r="AB19" s="11"/>
      <c r="AC19" s="15"/>
      <c r="AD19" s="89">
        <v>3.5327999999999999</v>
      </c>
      <c r="AE19" s="7">
        <f t="shared" si="0"/>
        <v>1.2E-2</v>
      </c>
      <c r="AF19" s="8" t="str">
        <f t="shared" ref="AF19:AF45" si="3">IF(AE19=100,"ОК"," ")</f>
        <v xml:space="preserve"> </v>
      </c>
      <c r="AG19" s="9"/>
      <c r="AH19" s="9"/>
      <c r="AI19" s="9"/>
    </row>
    <row r="20" spans="2:35" ht="15.75" x14ac:dyDescent="0.25">
      <c r="B20" s="19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9"/>
      <c r="P20" s="13"/>
      <c r="Q20" s="11">
        <v>34.32</v>
      </c>
      <c r="R20" s="12">
        <f t="shared" si="1"/>
        <v>9.5333333333333332</v>
      </c>
      <c r="S20" s="13"/>
      <c r="T20" s="11">
        <v>38.049999999999997</v>
      </c>
      <c r="U20" s="12">
        <f t="shared" si="2"/>
        <v>10.569444444444443</v>
      </c>
      <c r="V20" s="14"/>
      <c r="W20" s="22"/>
      <c r="X20" s="12"/>
      <c r="Y20" s="14"/>
      <c r="Z20" s="11"/>
      <c r="AA20" s="11"/>
      <c r="AB20" s="11"/>
      <c r="AC20" s="15"/>
      <c r="AD20" s="89">
        <v>3.3736000000000002</v>
      </c>
      <c r="AE20" s="7">
        <f t="shared" si="0"/>
        <v>1.2E-2</v>
      </c>
      <c r="AF20" s="8" t="str">
        <f t="shared" si="3"/>
        <v xml:space="preserve"> </v>
      </c>
      <c r="AG20" s="9"/>
      <c r="AH20" s="9"/>
      <c r="AI20" s="9"/>
    </row>
    <row r="21" spans="2:35" ht="15.75" x14ac:dyDescent="0.25">
      <c r="B21" s="19">
        <v>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9"/>
      <c r="P21" s="13"/>
      <c r="Q21" s="11">
        <v>34.32</v>
      </c>
      <c r="R21" s="12">
        <f t="shared" si="1"/>
        <v>9.5333333333333332</v>
      </c>
      <c r="S21" s="13"/>
      <c r="T21" s="11">
        <v>38.049999999999997</v>
      </c>
      <c r="U21" s="12">
        <f t="shared" si="2"/>
        <v>10.569444444444443</v>
      </c>
      <c r="V21" s="14"/>
      <c r="W21" s="22"/>
      <c r="X21" s="12"/>
      <c r="Y21" s="14"/>
      <c r="Z21" s="11"/>
      <c r="AA21" s="11"/>
      <c r="AB21" s="11"/>
      <c r="AC21" s="15"/>
      <c r="AD21" s="89">
        <v>2.9293</v>
      </c>
      <c r="AE21" s="7">
        <f t="shared" si="0"/>
        <v>1.2E-2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19">
        <v>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9"/>
      <c r="P22" s="13"/>
      <c r="Q22" s="11">
        <v>34.32</v>
      </c>
      <c r="R22" s="12">
        <f t="shared" si="1"/>
        <v>9.5333333333333332</v>
      </c>
      <c r="S22" s="13"/>
      <c r="T22" s="11">
        <v>38.049999999999997</v>
      </c>
      <c r="U22" s="12">
        <f t="shared" si="2"/>
        <v>10.569444444444443</v>
      </c>
      <c r="V22" s="14"/>
      <c r="W22" s="22"/>
      <c r="X22" s="12"/>
      <c r="Y22" s="14"/>
      <c r="Z22" s="11"/>
      <c r="AA22" s="11"/>
      <c r="AB22" s="11"/>
      <c r="AC22" s="15"/>
      <c r="AD22" s="89">
        <v>2.8380999999999998</v>
      </c>
      <c r="AE22" s="7">
        <f t="shared" si="0"/>
        <v>1.2E-2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19">
        <v>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9"/>
      <c r="P23" s="13"/>
      <c r="Q23" s="11">
        <v>34.32</v>
      </c>
      <c r="R23" s="12">
        <f t="shared" si="1"/>
        <v>9.5333333333333332</v>
      </c>
      <c r="S23" s="13"/>
      <c r="T23" s="11">
        <v>38.049999999999997</v>
      </c>
      <c r="U23" s="12">
        <f t="shared" si="2"/>
        <v>10.569444444444443</v>
      </c>
      <c r="V23" s="14"/>
      <c r="W23" s="22"/>
      <c r="X23" s="12"/>
      <c r="Y23" s="14"/>
      <c r="Z23" s="11"/>
      <c r="AA23" s="11"/>
      <c r="AB23" s="11"/>
      <c r="AC23" s="15"/>
      <c r="AD23" s="89">
        <v>2.8201000000000001</v>
      </c>
      <c r="AE23" s="7">
        <f t="shared" si="0"/>
        <v>1.2E-2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19">
        <v>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9"/>
      <c r="P24" s="13"/>
      <c r="Q24" s="11">
        <v>34.32</v>
      </c>
      <c r="R24" s="12">
        <f t="shared" si="1"/>
        <v>9.5333333333333332</v>
      </c>
      <c r="S24" s="13"/>
      <c r="T24" s="11">
        <v>38.049999999999997</v>
      </c>
      <c r="U24" s="12">
        <f t="shared" si="2"/>
        <v>10.569444444444443</v>
      </c>
      <c r="V24" s="14"/>
      <c r="W24" s="22"/>
      <c r="X24" s="12"/>
      <c r="Y24" s="14"/>
      <c r="Z24" s="11"/>
      <c r="AA24" s="11"/>
      <c r="AB24" s="11"/>
      <c r="AC24" s="15"/>
      <c r="AD24" s="89">
        <v>3.262</v>
      </c>
      <c r="AE24" s="7">
        <f t="shared" si="0"/>
        <v>1.2E-2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19">
        <v>10</v>
      </c>
      <c r="C25" s="76">
        <v>96.096999999999994</v>
      </c>
      <c r="D25" s="77">
        <v>2.1421999999999999</v>
      </c>
      <c r="E25" s="77">
        <v>0.65880000000000005</v>
      </c>
      <c r="F25" s="77">
        <v>0.10299999999999999</v>
      </c>
      <c r="G25" s="77">
        <v>9.8199999999999996E-2</v>
      </c>
      <c r="H25" s="77">
        <v>1.1999999999999999E-3</v>
      </c>
      <c r="I25" s="77">
        <v>1.8800000000000001E-2</v>
      </c>
      <c r="J25" s="77">
        <v>1.4200000000000001E-2</v>
      </c>
      <c r="K25" s="77">
        <v>1.2500000000000001E-2</v>
      </c>
      <c r="L25" s="77">
        <v>9.2999999999999992E-3</v>
      </c>
      <c r="M25" s="77">
        <v>0.67390000000000005</v>
      </c>
      <c r="N25" s="77">
        <v>0.15890000000000001</v>
      </c>
      <c r="O25" s="78">
        <v>0.69840000000000002</v>
      </c>
      <c r="P25" s="79"/>
      <c r="Q25" s="80">
        <v>34.26</v>
      </c>
      <c r="R25" s="81">
        <f>Q25/3.6</f>
        <v>9.5166666666666657</v>
      </c>
      <c r="S25" s="79"/>
      <c r="T25" s="80">
        <v>37.99</v>
      </c>
      <c r="U25" s="81">
        <f>T25/3.6</f>
        <v>10.552777777777779</v>
      </c>
      <c r="V25" s="82"/>
      <c r="W25" s="80">
        <v>49.89</v>
      </c>
      <c r="X25" s="81">
        <f>W25/3.6</f>
        <v>13.858333333333333</v>
      </c>
      <c r="Y25" s="82">
        <v>-19.7</v>
      </c>
      <c r="Z25" s="80"/>
      <c r="AA25" s="80"/>
      <c r="AB25" s="80"/>
      <c r="AC25" s="85">
        <v>0</v>
      </c>
      <c r="AD25" s="89">
        <v>3.5489999999999999</v>
      </c>
      <c r="AE25" s="7">
        <f t="shared" si="0"/>
        <v>100</v>
      </c>
      <c r="AF25" s="8" t="str">
        <f t="shared" si="3"/>
        <v>ОК</v>
      </c>
      <c r="AG25" s="9"/>
      <c r="AH25" s="9"/>
      <c r="AI25" s="9"/>
    </row>
    <row r="26" spans="2:35" ht="15.75" x14ac:dyDescent="0.25">
      <c r="B26" s="19">
        <v>11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9"/>
      <c r="P26" s="13"/>
      <c r="Q26" s="11">
        <v>34.26</v>
      </c>
      <c r="R26" s="12">
        <f t="shared" ref="R26:R31" si="4">Q26/3.6</f>
        <v>9.5166666666666657</v>
      </c>
      <c r="S26" s="13"/>
      <c r="T26" s="11">
        <v>37.99</v>
      </c>
      <c r="U26" s="12">
        <f t="shared" ref="U26:U31" si="5">T26/3.6</f>
        <v>10.552777777777779</v>
      </c>
      <c r="V26" s="14"/>
      <c r="W26" s="11"/>
      <c r="X26" s="12"/>
      <c r="Y26" s="14"/>
      <c r="Z26" s="11"/>
      <c r="AA26" s="11"/>
      <c r="AB26" s="11"/>
      <c r="AC26" s="15"/>
      <c r="AD26" s="89">
        <v>3.8723999999999998</v>
      </c>
      <c r="AE26" s="7">
        <f t="shared" si="0"/>
        <v>1.2E-2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19">
        <v>12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9"/>
      <c r="P27" s="13"/>
      <c r="Q27" s="11">
        <v>34.26</v>
      </c>
      <c r="R27" s="12">
        <f t="shared" si="4"/>
        <v>9.5166666666666657</v>
      </c>
      <c r="S27" s="13"/>
      <c r="T27" s="11">
        <v>37.99</v>
      </c>
      <c r="U27" s="12">
        <f t="shared" si="5"/>
        <v>10.552777777777779</v>
      </c>
      <c r="V27" s="14"/>
      <c r="W27" s="11"/>
      <c r="X27" s="12"/>
      <c r="Y27" s="14"/>
      <c r="Z27" s="11"/>
      <c r="AA27" s="11"/>
      <c r="AB27" s="11"/>
      <c r="AC27" s="15"/>
      <c r="AD27" s="89">
        <v>4.1128</v>
      </c>
      <c r="AE27" s="7">
        <f t="shared" si="0"/>
        <v>1.2E-2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19">
        <v>13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9"/>
      <c r="P28" s="13"/>
      <c r="Q28" s="11">
        <v>34.26</v>
      </c>
      <c r="R28" s="12">
        <f t="shared" si="4"/>
        <v>9.5166666666666657</v>
      </c>
      <c r="S28" s="13"/>
      <c r="T28" s="11">
        <v>37.99</v>
      </c>
      <c r="U28" s="12">
        <f t="shared" si="5"/>
        <v>10.552777777777779</v>
      </c>
      <c r="V28" s="14"/>
      <c r="W28" s="11"/>
      <c r="X28" s="12"/>
      <c r="Y28" s="14"/>
      <c r="Z28" s="11"/>
      <c r="AA28" s="11"/>
      <c r="AB28" s="11"/>
      <c r="AC28" s="72"/>
      <c r="AD28" s="89">
        <v>4.4715999999999996</v>
      </c>
      <c r="AE28" s="7">
        <f t="shared" si="0"/>
        <v>1.2E-2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19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9"/>
      <c r="P29" s="13"/>
      <c r="Q29" s="11">
        <v>34.26</v>
      </c>
      <c r="R29" s="12">
        <f t="shared" si="4"/>
        <v>9.5166666666666657</v>
      </c>
      <c r="S29" s="13"/>
      <c r="T29" s="11">
        <v>37.99</v>
      </c>
      <c r="U29" s="12">
        <f t="shared" si="5"/>
        <v>10.552777777777779</v>
      </c>
      <c r="V29" s="14"/>
      <c r="W29" s="11"/>
      <c r="X29" s="12"/>
      <c r="Y29" s="14"/>
      <c r="Z29" s="11"/>
      <c r="AA29" s="11"/>
      <c r="AB29" s="11"/>
      <c r="AC29" s="15"/>
      <c r="AD29" s="89">
        <v>4.4478</v>
      </c>
      <c r="AE29" s="7">
        <f t="shared" si="0"/>
        <v>1.2E-2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19">
        <v>15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9"/>
      <c r="P30" s="13"/>
      <c r="Q30" s="11">
        <v>34.26</v>
      </c>
      <c r="R30" s="12">
        <f t="shared" si="4"/>
        <v>9.5166666666666657</v>
      </c>
      <c r="S30" s="13"/>
      <c r="T30" s="11">
        <v>37.99</v>
      </c>
      <c r="U30" s="12">
        <f t="shared" si="5"/>
        <v>10.552777777777779</v>
      </c>
      <c r="V30" s="14"/>
      <c r="W30" s="11"/>
      <c r="X30" s="12"/>
      <c r="Y30" s="14"/>
      <c r="Z30" s="11"/>
      <c r="AA30" s="11"/>
      <c r="AB30" s="11"/>
      <c r="AC30" s="15"/>
      <c r="AD30" s="89">
        <v>4.4912999999999998</v>
      </c>
      <c r="AE30" s="7">
        <f t="shared" si="0"/>
        <v>1.2E-2</v>
      </c>
      <c r="AF30" s="8" t="str">
        <f t="shared" si="3"/>
        <v xml:space="preserve"> </v>
      </c>
      <c r="AG30" s="9"/>
      <c r="AH30" s="9"/>
      <c r="AI30" s="9"/>
    </row>
    <row r="31" spans="2:35" ht="15.75" x14ac:dyDescent="0.25">
      <c r="B31" s="19">
        <v>16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9"/>
      <c r="P31" s="13"/>
      <c r="Q31" s="11">
        <v>34.26</v>
      </c>
      <c r="R31" s="12">
        <f t="shared" si="4"/>
        <v>9.5166666666666657</v>
      </c>
      <c r="S31" s="13"/>
      <c r="T31" s="11">
        <v>37.99</v>
      </c>
      <c r="U31" s="12">
        <f t="shared" si="5"/>
        <v>10.552777777777779</v>
      </c>
      <c r="V31" s="14"/>
      <c r="W31" s="11"/>
      <c r="X31" s="12"/>
      <c r="Y31" s="14"/>
      <c r="Z31" s="11"/>
      <c r="AA31" s="11"/>
      <c r="AB31" s="11"/>
      <c r="AC31" s="15"/>
      <c r="AD31" s="89">
        <v>4.4569000000000001</v>
      </c>
      <c r="AE31" s="7">
        <f t="shared" si="0"/>
        <v>1.2E-2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19">
        <v>17</v>
      </c>
      <c r="C32" s="77">
        <v>96.138199999999998</v>
      </c>
      <c r="D32" s="77">
        <v>2.1122000000000001</v>
      </c>
      <c r="E32" s="77">
        <v>0.64810000000000001</v>
      </c>
      <c r="F32" s="77">
        <v>0.1036</v>
      </c>
      <c r="G32" s="77">
        <v>9.9299999999999999E-2</v>
      </c>
      <c r="H32" s="77">
        <v>1.2999999999999999E-3</v>
      </c>
      <c r="I32" s="77">
        <v>1.9400000000000001E-2</v>
      </c>
      <c r="J32" s="77">
        <v>1.41E-2</v>
      </c>
      <c r="K32" s="77">
        <v>1.14E-2</v>
      </c>
      <c r="L32" s="77">
        <v>2.8E-3</v>
      </c>
      <c r="M32" s="77">
        <v>0.68379999999999996</v>
      </c>
      <c r="N32" s="77">
        <v>0.15379999999999999</v>
      </c>
      <c r="O32" s="78">
        <v>0.69810000000000005</v>
      </c>
      <c r="P32" s="79"/>
      <c r="Q32" s="80">
        <v>34.24</v>
      </c>
      <c r="R32" s="81">
        <f>Q32/3.6</f>
        <v>9.5111111111111111</v>
      </c>
      <c r="S32" s="79"/>
      <c r="T32" s="80">
        <v>37.97</v>
      </c>
      <c r="U32" s="81">
        <f>T32/3.6</f>
        <v>10.547222222222222</v>
      </c>
      <c r="V32" s="82"/>
      <c r="W32" s="80">
        <v>49.88</v>
      </c>
      <c r="X32" s="81">
        <f>W32/3.6</f>
        <v>13.855555555555556</v>
      </c>
      <c r="Y32" s="82">
        <v>-19.2</v>
      </c>
      <c r="Z32" s="80"/>
      <c r="AA32" s="80">
        <v>0.17599999999999999</v>
      </c>
      <c r="AB32" s="80">
        <v>0.23100000000000001</v>
      </c>
      <c r="AC32" s="15"/>
      <c r="AD32" s="89">
        <v>4.5632999999999999</v>
      </c>
      <c r="AE32" s="7">
        <f t="shared" si="0"/>
        <v>100</v>
      </c>
      <c r="AF32" s="8" t="str">
        <f t="shared" si="3"/>
        <v>ОК</v>
      </c>
      <c r="AG32" s="9"/>
      <c r="AH32" s="9"/>
      <c r="AI32" s="9"/>
    </row>
    <row r="33" spans="2:35" ht="15.75" x14ac:dyDescent="0.25">
      <c r="B33" s="19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9"/>
      <c r="P33" s="13"/>
      <c r="Q33" s="11">
        <v>34.24</v>
      </c>
      <c r="R33" s="12">
        <f t="shared" ref="R33:R38" si="6">Q33/3.6</f>
        <v>9.5111111111111111</v>
      </c>
      <c r="S33" s="13"/>
      <c r="T33" s="11">
        <v>37.97</v>
      </c>
      <c r="U33" s="12">
        <f t="shared" ref="U33:U38" si="7">T33/3.6</f>
        <v>10.547222222222222</v>
      </c>
      <c r="V33" s="14"/>
      <c r="W33" s="11"/>
      <c r="X33" s="12"/>
      <c r="Y33" s="14"/>
      <c r="Z33" s="11"/>
      <c r="AA33" s="11"/>
      <c r="AB33" s="11"/>
      <c r="AC33" s="15"/>
      <c r="AD33" s="89">
        <v>4.0166000000000004</v>
      </c>
      <c r="AE33" s="7">
        <f t="shared" si="0"/>
        <v>1.2E-2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19">
        <v>19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9"/>
      <c r="P34" s="13"/>
      <c r="Q34" s="11">
        <v>34.24</v>
      </c>
      <c r="R34" s="12">
        <f t="shared" si="6"/>
        <v>9.5111111111111111</v>
      </c>
      <c r="S34" s="13"/>
      <c r="T34" s="11">
        <v>37.97</v>
      </c>
      <c r="U34" s="12">
        <f t="shared" si="7"/>
        <v>10.547222222222222</v>
      </c>
      <c r="V34" s="14"/>
      <c r="W34" s="11"/>
      <c r="X34" s="12"/>
      <c r="Y34" s="14"/>
      <c r="Z34" s="11"/>
      <c r="AA34" s="11"/>
      <c r="AB34" s="11"/>
      <c r="AC34" s="15"/>
      <c r="AD34" s="89">
        <v>3.4548000000000001</v>
      </c>
      <c r="AE34" s="7">
        <f t="shared" si="0"/>
        <v>1.2E-2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19">
        <v>20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  <c r="P35" s="13"/>
      <c r="Q35" s="11">
        <v>34.24</v>
      </c>
      <c r="R35" s="12">
        <f t="shared" si="6"/>
        <v>9.5111111111111111</v>
      </c>
      <c r="S35" s="13"/>
      <c r="T35" s="11">
        <v>37.97</v>
      </c>
      <c r="U35" s="12">
        <f t="shared" si="7"/>
        <v>10.547222222222222</v>
      </c>
      <c r="V35" s="14"/>
      <c r="W35" s="11"/>
      <c r="X35" s="12"/>
      <c r="Y35" s="14"/>
      <c r="Z35" s="11"/>
      <c r="AA35" s="11"/>
      <c r="AB35" s="11"/>
      <c r="AC35" s="15"/>
      <c r="AD35" s="89">
        <v>3.1968000000000001</v>
      </c>
      <c r="AE35" s="7">
        <f t="shared" si="0"/>
        <v>1.2E-2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19">
        <v>21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  <c r="P36" s="13"/>
      <c r="Q36" s="11">
        <v>34.24</v>
      </c>
      <c r="R36" s="12">
        <f t="shared" si="6"/>
        <v>9.5111111111111111</v>
      </c>
      <c r="S36" s="13"/>
      <c r="T36" s="11">
        <v>37.97</v>
      </c>
      <c r="U36" s="12">
        <f t="shared" si="7"/>
        <v>10.547222222222222</v>
      </c>
      <c r="V36" s="14"/>
      <c r="W36" s="11"/>
      <c r="X36" s="12"/>
      <c r="Y36" s="14"/>
      <c r="Z36" s="11"/>
      <c r="AA36" s="11"/>
      <c r="AB36" s="11"/>
      <c r="AC36" s="15"/>
      <c r="AD36" s="89">
        <v>3.4958999999999998</v>
      </c>
      <c r="AE36" s="7">
        <f t="shared" si="0"/>
        <v>1.2E-2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19">
        <v>22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19"/>
      <c r="P37" s="13"/>
      <c r="Q37" s="11">
        <v>34.24</v>
      </c>
      <c r="R37" s="12">
        <f t="shared" si="6"/>
        <v>9.5111111111111111</v>
      </c>
      <c r="S37" s="13"/>
      <c r="T37" s="11">
        <v>37.97</v>
      </c>
      <c r="U37" s="12">
        <f t="shared" si="7"/>
        <v>10.547222222222222</v>
      </c>
      <c r="V37" s="14"/>
      <c r="W37" s="11"/>
      <c r="X37" s="12"/>
      <c r="Y37" s="14"/>
      <c r="Z37" s="11"/>
      <c r="AA37" s="11"/>
      <c r="AB37" s="11"/>
      <c r="AC37" s="15"/>
      <c r="AD37" s="89">
        <v>3.6688000000000001</v>
      </c>
      <c r="AE37" s="7">
        <f t="shared" si="0"/>
        <v>1.2E-2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19">
        <v>23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9"/>
      <c r="P38" s="13"/>
      <c r="Q38" s="11">
        <v>34.24</v>
      </c>
      <c r="R38" s="12">
        <f t="shared" si="6"/>
        <v>9.5111111111111111</v>
      </c>
      <c r="S38" s="13"/>
      <c r="T38" s="11">
        <v>37.97</v>
      </c>
      <c r="U38" s="12">
        <f t="shared" si="7"/>
        <v>10.547222222222222</v>
      </c>
      <c r="V38" s="14"/>
      <c r="W38" s="11"/>
      <c r="X38" s="12"/>
      <c r="Y38" s="14"/>
      <c r="Z38" s="11"/>
      <c r="AA38" s="11"/>
      <c r="AB38" s="11"/>
      <c r="AC38" s="15"/>
      <c r="AD38" s="89">
        <v>4.0787000000000004</v>
      </c>
      <c r="AE38" s="7">
        <f t="shared" si="0"/>
        <v>1.2E-2</v>
      </c>
      <c r="AF38" s="8" t="str">
        <f>IF(AE38=100,"ОК"," ")</f>
        <v xml:space="preserve"> </v>
      </c>
      <c r="AG38" s="9"/>
      <c r="AH38" s="9"/>
      <c r="AI38" s="9"/>
    </row>
    <row r="39" spans="2:35" ht="15.75" x14ac:dyDescent="0.25">
      <c r="B39" s="67">
        <v>24</v>
      </c>
      <c r="C39" s="77">
        <v>96.316000000000003</v>
      </c>
      <c r="D39" s="77">
        <v>1.9386000000000001</v>
      </c>
      <c r="E39" s="77">
        <v>0.64880000000000004</v>
      </c>
      <c r="F39" s="77">
        <v>0.1046</v>
      </c>
      <c r="G39" s="77">
        <v>0.1004</v>
      </c>
      <c r="H39" s="77">
        <v>1.6000000000000001E-3</v>
      </c>
      <c r="I39" s="77">
        <v>1.9400000000000001E-2</v>
      </c>
      <c r="J39" s="77">
        <v>1.46E-2</v>
      </c>
      <c r="K39" s="77">
        <v>1.1599999999999999E-2</v>
      </c>
      <c r="L39" s="77">
        <v>3.3E-3</v>
      </c>
      <c r="M39" s="77">
        <v>0.67290000000000005</v>
      </c>
      <c r="N39" s="77">
        <v>0.15620000000000001</v>
      </c>
      <c r="O39" s="78">
        <v>0.69710000000000005</v>
      </c>
      <c r="P39" s="79"/>
      <c r="Q39" s="83">
        <v>34.200000000000003</v>
      </c>
      <c r="R39" s="81">
        <f>Q39/3.6</f>
        <v>9.5</v>
      </c>
      <c r="S39" s="79"/>
      <c r="T39" s="80">
        <v>37.93</v>
      </c>
      <c r="U39" s="81">
        <f>T39/3.6</f>
        <v>10.536111111111111</v>
      </c>
      <c r="V39" s="82"/>
      <c r="W39" s="80">
        <v>49.86</v>
      </c>
      <c r="X39" s="81">
        <f>W39/3.6</f>
        <v>13.85</v>
      </c>
      <c r="Y39" s="86">
        <v>-17.8</v>
      </c>
      <c r="Z39" s="87"/>
      <c r="AA39" s="87"/>
      <c r="AB39" s="87"/>
      <c r="AC39" s="88">
        <v>0</v>
      </c>
      <c r="AD39" s="90">
        <v>4.1654999999999998</v>
      </c>
      <c r="AE39" s="7">
        <f t="shared" si="0"/>
        <v>99.999999999999986</v>
      </c>
      <c r="AF39" s="8" t="str">
        <f t="shared" si="3"/>
        <v>ОК</v>
      </c>
      <c r="AG39" s="9"/>
      <c r="AH39" s="9"/>
      <c r="AI39" s="9"/>
    </row>
    <row r="40" spans="2:35" ht="15.75" x14ac:dyDescent="0.25">
      <c r="B40" s="19">
        <v>25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19"/>
      <c r="P40" s="13"/>
      <c r="Q40" s="22">
        <v>34.200000000000003</v>
      </c>
      <c r="R40" s="12">
        <f t="shared" ref="R40:R45" si="8">Q40/3.6</f>
        <v>9.5</v>
      </c>
      <c r="S40" s="13"/>
      <c r="T40" s="11">
        <v>37.93</v>
      </c>
      <c r="U40" s="12">
        <f t="shared" ref="U40:U45" si="9">T40/3.6</f>
        <v>10.536111111111111</v>
      </c>
      <c r="V40" s="14"/>
      <c r="W40" s="11"/>
      <c r="X40" s="12"/>
      <c r="Y40" s="14"/>
      <c r="Z40" s="11"/>
      <c r="AA40" s="11"/>
      <c r="AB40" s="11"/>
      <c r="AC40" s="15"/>
      <c r="AD40" s="89">
        <v>3.9367999999999999</v>
      </c>
      <c r="AE40" s="7">
        <f t="shared" si="0"/>
        <v>1.2E-2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19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9"/>
      <c r="P41" s="13"/>
      <c r="Q41" s="22">
        <v>34.200000000000003</v>
      </c>
      <c r="R41" s="12">
        <f t="shared" si="8"/>
        <v>9.5</v>
      </c>
      <c r="S41" s="13"/>
      <c r="T41" s="11">
        <v>37.93</v>
      </c>
      <c r="U41" s="12">
        <f t="shared" si="9"/>
        <v>10.536111111111111</v>
      </c>
      <c r="V41" s="14"/>
      <c r="W41" s="11"/>
      <c r="X41" s="12"/>
      <c r="Y41" s="14"/>
      <c r="Z41" s="11"/>
      <c r="AA41" s="11"/>
      <c r="AB41" s="11"/>
      <c r="AC41" s="15"/>
      <c r="AD41" s="89">
        <v>4.2122999999999999</v>
      </c>
      <c r="AE41" s="7">
        <f t="shared" si="0"/>
        <v>1.2E-2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19">
        <v>27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19"/>
      <c r="P42" s="13"/>
      <c r="Q42" s="22">
        <v>34.200000000000003</v>
      </c>
      <c r="R42" s="12">
        <f t="shared" si="8"/>
        <v>9.5</v>
      </c>
      <c r="S42" s="13"/>
      <c r="T42" s="11">
        <v>37.93</v>
      </c>
      <c r="U42" s="12">
        <f t="shared" si="9"/>
        <v>10.536111111111111</v>
      </c>
      <c r="V42" s="14"/>
      <c r="W42" s="11"/>
      <c r="X42" s="12"/>
      <c r="Y42" s="14"/>
      <c r="Z42" s="11"/>
      <c r="AA42" s="11"/>
      <c r="AB42" s="11"/>
      <c r="AC42" s="72"/>
      <c r="AD42" s="89">
        <v>3.9150999999999998</v>
      </c>
      <c r="AE42" s="7">
        <f t="shared" si="0"/>
        <v>1.2E-2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19">
        <v>28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9"/>
      <c r="P43" s="13"/>
      <c r="Q43" s="22">
        <v>34.200000000000003</v>
      </c>
      <c r="R43" s="12">
        <f t="shared" si="8"/>
        <v>9.5</v>
      </c>
      <c r="S43" s="13"/>
      <c r="T43" s="11">
        <v>37.93</v>
      </c>
      <c r="U43" s="12">
        <f t="shared" si="9"/>
        <v>10.536111111111111</v>
      </c>
      <c r="V43" s="14"/>
      <c r="W43" s="11"/>
      <c r="X43" s="12"/>
      <c r="Y43" s="14"/>
      <c r="Z43" s="11"/>
      <c r="AA43" s="11"/>
      <c r="AB43" s="11"/>
      <c r="AC43" s="15"/>
      <c r="AD43" s="89">
        <v>4.6481000000000003</v>
      </c>
      <c r="AE43" s="7">
        <f t="shared" si="0"/>
        <v>1.2E-2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19">
        <v>29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9"/>
      <c r="P44" s="13"/>
      <c r="Q44" s="22">
        <v>34.200000000000003</v>
      </c>
      <c r="R44" s="12">
        <f t="shared" si="8"/>
        <v>9.5</v>
      </c>
      <c r="S44" s="13"/>
      <c r="T44" s="11">
        <v>37.93</v>
      </c>
      <c r="U44" s="12">
        <f t="shared" si="9"/>
        <v>10.536111111111111</v>
      </c>
      <c r="V44" s="14"/>
      <c r="W44" s="11"/>
      <c r="X44" s="12"/>
      <c r="Y44" s="14"/>
      <c r="Z44" s="11"/>
      <c r="AA44" s="11"/>
      <c r="AB44" s="11"/>
      <c r="AC44" s="15"/>
      <c r="AD44" s="89">
        <v>4.9825999999999997</v>
      </c>
      <c r="AE44" s="7">
        <f t="shared" si="0"/>
        <v>1.2E-2</v>
      </c>
      <c r="AF44" s="8" t="str">
        <f t="shared" si="3"/>
        <v xml:space="preserve"> </v>
      </c>
      <c r="AG44" s="9"/>
      <c r="AH44" s="9"/>
      <c r="AI44" s="9"/>
    </row>
    <row r="45" spans="2:35" ht="16.5" thickBot="1" x14ac:dyDescent="0.3">
      <c r="B45" s="19">
        <v>30</v>
      </c>
      <c r="C45" s="5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0"/>
      <c r="O45" s="19"/>
      <c r="P45" s="13"/>
      <c r="Q45" s="22">
        <v>34.200000000000003</v>
      </c>
      <c r="R45" s="12">
        <f t="shared" si="8"/>
        <v>9.5</v>
      </c>
      <c r="S45" s="13"/>
      <c r="T45" s="11">
        <v>37.93</v>
      </c>
      <c r="U45" s="12">
        <f t="shared" si="9"/>
        <v>10.536111111111111</v>
      </c>
      <c r="V45" s="18"/>
      <c r="W45" s="16"/>
      <c r="X45" s="73"/>
      <c r="Y45" s="18"/>
      <c r="Z45" s="16"/>
      <c r="AA45" s="16"/>
      <c r="AB45" s="16"/>
      <c r="AC45" s="17"/>
      <c r="AD45" s="91">
        <v>4.9244000000000003</v>
      </c>
      <c r="AE45" s="7">
        <f t="shared" si="0"/>
        <v>1.2E-2</v>
      </c>
      <c r="AF45" s="8" t="str">
        <f t="shared" si="3"/>
        <v xml:space="preserve"> </v>
      </c>
      <c r="AG45" s="9"/>
      <c r="AH45" s="9"/>
      <c r="AI45" s="9"/>
    </row>
    <row r="46" spans="2:35" ht="18.75" customHeight="1" thickBot="1" x14ac:dyDescent="0.3">
      <c r="B46" s="150" t="s">
        <v>36</v>
      </c>
      <c r="C46" s="151"/>
      <c r="D46" s="151"/>
      <c r="E46" s="151"/>
      <c r="F46" s="151"/>
      <c r="G46" s="151"/>
      <c r="H46" s="151"/>
      <c r="I46" s="152"/>
      <c r="J46" s="150" t="s">
        <v>37</v>
      </c>
      <c r="K46" s="151"/>
      <c r="L46" s="49">
        <v>0.01</v>
      </c>
      <c r="M46" s="153" t="s">
        <v>38</v>
      </c>
      <c r="N46" s="154"/>
      <c r="O46" s="50">
        <v>2E-3</v>
      </c>
      <c r="P46" s="155">
        <f>SUMPRODUCT(P16:P45,AD16:AD45)/SUM(AD16:AD45)</f>
        <v>0</v>
      </c>
      <c r="Q46" s="134">
        <f>SUMPRODUCT(Q16:Q45,AD16:AD45)/SUM(AD16:AD45)</f>
        <v>34.25224062577319</v>
      </c>
      <c r="R46" s="134">
        <f>SUMPRODUCT(R16:R45,AD16:AD45)/SUM(AD16:AD45)</f>
        <v>9.5145112849369973</v>
      </c>
      <c r="S46" s="134">
        <f>SUMPRODUCT(S16:S45,AD16:AD45)/SUM(AD16:AD45)</f>
        <v>0</v>
      </c>
      <c r="T46" s="134">
        <f>SUMPRODUCT(T16:T45,AD16:AD45)/SUM(AD16:AD45)</f>
        <v>37.982747846871959</v>
      </c>
      <c r="U46" s="136">
        <f>SUMPRODUCT(U16:U45,AD16:AD45)/SUM(AD16:AD45)</f>
        <v>10.550763290797768</v>
      </c>
      <c r="V46" s="23"/>
      <c r="W46" s="24"/>
      <c r="X46" s="24"/>
      <c r="Y46" s="24"/>
      <c r="Z46" s="24"/>
      <c r="AA46" s="24"/>
      <c r="AB46" s="138" t="s">
        <v>57</v>
      </c>
      <c r="AC46" s="139"/>
      <c r="AD46" s="92">
        <v>114.328</v>
      </c>
      <c r="AE46" s="7"/>
      <c r="AF46" s="8"/>
      <c r="AG46" s="9"/>
      <c r="AH46" s="9"/>
      <c r="AI46" s="9"/>
    </row>
    <row r="47" spans="2:35" ht="19.5" customHeight="1" thickBot="1" x14ac:dyDescent="0.3">
      <c r="B47" s="25"/>
      <c r="C47" s="26"/>
      <c r="D47" s="26"/>
      <c r="E47" s="26"/>
      <c r="F47" s="26"/>
      <c r="G47" s="26"/>
      <c r="H47" s="26"/>
      <c r="I47" s="140" t="s">
        <v>39</v>
      </c>
      <c r="J47" s="141"/>
      <c r="K47" s="141"/>
      <c r="L47" s="141"/>
      <c r="M47" s="141"/>
      <c r="N47" s="141"/>
      <c r="O47" s="142"/>
      <c r="P47" s="156"/>
      <c r="Q47" s="135"/>
      <c r="R47" s="135"/>
      <c r="S47" s="135"/>
      <c r="T47" s="135"/>
      <c r="U47" s="137"/>
      <c r="V47" s="23"/>
      <c r="W47" s="26"/>
      <c r="X47" s="26"/>
      <c r="Y47" s="26"/>
      <c r="Z47" s="26"/>
      <c r="AA47" s="26"/>
      <c r="AB47" s="26"/>
      <c r="AC47" s="26"/>
      <c r="AD47" s="52"/>
    </row>
    <row r="48" spans="2:35" ht="4.5" customHeight="1" x14ac:dyDescent="0.25"/>
    <row r="49" spans="2:30" ht="26.25" customHeight="1" x14ac:dyDescent="0.25">
      <c r="AD49" s="75"/>
    </row>
    <row r="50" spans="2:30" ht="20.25" x14ac:dyDescent="0.3">
      <c r="B50" s="29" t="s">
        <v>46</v>
      </c>
      <c r="C50" s="54"/>
      <c r="D50" s="32"/>
      <c r="E50" s="55"/>
      <c r="F50" s="56"/>
      <c r="G50" s="56"/>
      <c r="H50" s="56"/>
      <c r="I50" s="56"/>
      <c r="J50" s="56"/>
      <c r="K50" s="56" t="s">
        <v>47</v>
      </c>
      <c r="L50" s="56"/>
      <c r="M50" s="56"/>
      <c r="N50" s="55"/>
      <c r="O50" s="55"/>
      <c r="P50" s="32"/>
      <c r="Q50" s="32"/>
      <c r="R50" s="32"/>
      <c r="S50" s="32"/>
      <c r="T50" s="32"/>
      <c r="U50" s="32"/>
      <c r="V50" s="132" t="s">
        <v>54</v>
      </c>
      <c r="W50" s="132"/>
      <c r="X50" s="132"/>
      <c r="Y50" s="25"/>
      <c r="Z50" s="21"/>
      <c r="AA50" s="21"/>
    </row>
    <row r="51" spans="2:30" x14ac:dyDescent="0.25">
      <c r="B51" s="57" t="s">
        <v>40</v>
      </c>
      <c r="C51" s="57"/>
      <c r="D51" s="57"/>
      <c r="E51" s="57"/>
      <c r="F51" s="57"/>
      <c r="G51" s="57"/>
      <c r="K51" s="143" t="s">
        <v>41</v>
      </c>
      <c r="L51" s="143"/>
      <c r="Q51" s="31" t="s">
        <v>42</v>
      </c>
      <c r="W51" s="31" t="s">
        <v>43</v>
      </c>
    </row>
    <row r="52" spans="2:30" ht="11.25" customHeight="1" x14ac:dyDescent="0.25">
      <c r="B52" s="43"/>
      <c r="C52" s="43"/>
      <c r="D52" s="43"/>
      <c r="E52" s="57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10"/>
      <c r="S52" s="10"/>
      <c r="W52" s="10"/>
    </row>
    <row r="53" spans="2:30" ht="20.25" x14ac:dyDescent="0.3">
      <c r="B53" s="29" t="s">
        <v>48</v>
      </c>
      <c r="C53" s="54"/>
      <c r="D53" s="32"/>
      <c r="E53" s="32"/>
      <c r="F53" s="55"/>
      <c r="G53" s="55"/>
      <c r="H53" s="29"/>
      <c r="I53" s="29"/>
      <c r="J53" s="29"/>
      <c r="K53" s="56" t="s">
        <v>49</v>
      </c>
      <c r="L53" s="56"/>
      <c r="M53" s="56"/>
      <c r="N53" s="55"/>
      <c r="O53" s="55"/>
      <c r="P53" s="32"/>
      <c r="Q53" s="32"/>
      <c r="R53" s="32"/>
      <c r="S53" s="32"/>
      <c r="T53" s="32"/>
      <c r="U53" s="32"/>
      <c r="V53" s="132" t="s">
        <v>54</v>
      </c>
      <c r="W53" s="132"/>
      <c r="X53" s="132"/>
      <c r="Y53" s="25"/>
      <c r="Z53" s="21"/>
      <c r="AA53" s="21"/>
    </row>
    <row r="54" spans="2:30" x14ac:dyDescent="0.25">
      <c r="B54" s="57" t="s">
        <v>44</v>
      </c>
      <c r="C54" s="57"/>
      <c r="D54" s="57"/>
      <c r="E54" s="57"/>
      <c r="F54" s="57"/>
      <c r="K54" s="133" t="s">
        <v>41</v>
      </c>
      <c r="L54" s="133"/>
      <c r="N54" s="57"/>
      <c r="O54" s="27"/>
      <c r="P54" s="27"/>
      <c r="Q54" s="31" t="s">
        <v>42</v>
      </c>
      <c r="R54" s="27"/>
      <c r="T54" s="27"/>
      <c r="U54" s="27"/>
      <c r="V54" s="27"/>
      <c r="W54" s="31" t="s">
        <v>43</v>
      </c>
    </row>
    <row r="55" spans="2:30" ht="11.25" customHeight="1" x14ac:dyDescent="0.25">
      <c r="F55" s="10"/>
      <c r="P55" s="10"/>
      <c r="S55" s="10"/>
      <c r="W55" s="10"/>
    </row>
    <row r="56" spans="2:30" ht="20.25" x14ac:dyDescent="0.3">
      <c r="B56" s="132" t="s">
        <v>52</v>
      </c>
      <c r="C56" s="132"/>
      <c r="D56" s="132"/>
      <c r="E56" s="32"/>
      <c r="F56" s="32"/>
      <c r="G56" s="55"/>
      <c r="H56" s="55"/>
      <c r="I56" s="55"/>
      <c r="J56" s="32"/>
      <c r="K56" s="56" t="s">
        <v>53</v>
      </c>
      <c r="L56" s="56"/>
      <c r="M56" s="56"/>
      <c r="N56" s="55"/>
      <c r="O56" s="55"/>
      <c r="P56" s="32"/>
      <c r="Q56" s="32"/>
      <c r="R56" s="32"/>
      <c r="S56" s="32"/>
      <c r="T56" s="32"/>
      <c r="U56" s="32"/>
      <c r="V56" s="132" t="s">
        <v>54</v>
      </c>
      <c r="W56" s="132"/>
      <c r="X56" s="132"/>
      <c r="Y56" s="21"/>
      <c r="Z56" s="21"/>
      <c r="AA56" s="21"/>
    </row>
    <row r="57" spans="2:30" x14ac:dyDescent="0.25">
      <c r="B57" s="10" t="s">
        <v>45</v>
      </c>
      <c r="K57" s="133" t="s">
        <v>41</v>
      </c>
      <c r="L57" s="133"/>
      <c r="N57" s="57"/>
      <c r="O57" s="27"/>
      <c r="P57" s="27"/>
      <c r="Q57" s="31" t="s">
        <v>42</v>
      </c>
      <c r="R57" s="27"/>
      <c r="T57" s="27"/>
      <c r="W57" s="31" t="s">
        <v>43</v>
      </c>
    </row>
    <row r="59" spans="2:30" x14ac:dyDescent="0.25">
      <c r="B59" s="3" t="s">
        <v>55</v>
      </c>
      <c r="C59" s="3"/>
      <c r="D59" s="3"/>
      <c r="E59" s="3"/>
      <c r="F59" s="3"/>
      <c r="G59" s="3"/>
      <c r="H59" s="3"/>
      <c r="I59" s="3"/>
    </row>
  </sheetData>
  <mergeCells count="59">
    <mergeCell ref="J6:X6"/>
    <mergeCell ref="P2:R2"/>
    <mergeCell ref="L5:N5"/>
    <mergeCell ref="O5:P5"/>
    <mergeCell ref="Q5:S5"/>
    <mergeCell ref="U5:W5"/>
    <mergeCell ref="J7:X7"/>
    <mergeCell ref="J8:X8"/>
    <mergeCell ref="J10:X10"/>
    <mergeCell ref="Y10:AD10"/>
    <mergeCell ref="B12:B15"/>
    <mergeCell ref="C12:N13"/>
    <mergeCell ref="O12:X12"/>
    <mergeCell ref="Y12:Y15"/>
    <mergeCell ref="Z12:Z15"/>
    <mergeCell ref="AA12:AA15"/>
    <mergeCell ref="AB12:AB15"/>
    <mergeCell ref="AC12:AC15"/>
    <mergeCell ref="AD12:AD15"/>
    <mergeCell ref="O13:O15"/>
    <mergeCell ref="C14:C15"/>
    <mergeCell ref="D14:D15"/>
    <mergeCell ref="E14:E15"/>
    <mergeCell ref="F14:F15"/>
    <mergeCell ref="G14:G15"/>
    <mergeCell ref="H14:H15"/>
    <mergeCell ref="U14:U15"/>
    <mergeCell ref="I14:I15"/>
    <mergeCell ref="J14:J15"/>
    <mergeCell ref="K14:K15"/>
    <mergeCell ref="L14:L15"/>
    <mergeCell ref="M14:M15"/>
    <mergeCell ref="N14:N15"/>
    <mergeCell ref="K51:L51"/>
    <mergeCell ref="V14:V15"/>
    <mergeCell ref="W14:W15"/>
    <mergeCell ref="X14:X15"/>
    <mergeCell ref="B46:I46"/>
    <mergeCell ref="J46:K46"/>
    <mergeCell ref="M46:N46"/>
    <mergeCell ref="P46:P47"/>
    <mergeCell ref="Q46:Q47"/>
    <mergeCell ref="R46:R47"/>
    <mergeCell ref="S46:S47"/>
    <mergeCell ref="P14:P15"/>
    <mergeCell ref="Q14:Q15"/>
    <mergeCell ref="R14:R15"/>
    <mergeCell ref="S14:S15"/>
    <mergeCell ref="T14:T15"/>
    <mergeCell ref="T46:T47"/>
    <mergeCell ref="U46:U47"/>
    <mergeCell ref="AB46:AC46"/>
    <mergeCell ref="I47:O47"/>
    <mergeCell ref="V50:X50"/>
    <mergeCell ref="V53:X53"/>
    <mergeCell ref="K54:L54"/>
    <mergeCell ref="B56:D56"/>
    <mergeCell ref="V56:X56"/>
    <mergeCell ref="K57:L57"/>
  </mergeCells>
  <printOptions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0"/>
  <sheetViews>
    <sheetView tabSelected="1" topLeftCell="C1" zoomScale="80" zoomScaleNormal="80" zoomScaleSheetLayoutView="90" workbookViewId="0">
      <selection activeCell="AD44" sqref="AD44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37" t="s">
        <v>0</v>
      </c>
      <c r="C1" s="3"/>
      <c r="D1" s="3"/>
      <c r="E1" s="3"/>
      <c r="F1" s="3"/>
      <c r="G1" s="3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3"/>
      <c r="Y1" s="33"/>
      <c r="Z1" s="33"/>
      <c r="AA1" s="33"/>
    </row>
    <row r="2" spans="2:35" ht="15" customHeight="1" x14ac:dyDescent="0.3">
      <c r="B2" s="39" t="s">
        <v>50</v>
      </c>
      <c r="C2" s="3"/>
      <c r="D2" s="40"/>
      <c r="E2" s="40"/>
      <c r="F2" s="40"/>
      <c r="G2" s="38"/>
      <c r="H2" s="1"/>
      <c r="I2" s="1"/>
      <c r="J2" s="41"/>
      <c r="K2" s="42"/>
      <c r="L2" s="34"/>
      <c r="M2" s="34"/>
      <c r="N2" s="34"/>
      <c r="O2" s="43"/>
      <c r="P2" s="189"/>
      <c r="Q2" s="189"/>
      <c r="R2" s="189"/>
      <c r="S2" s="43"/>
      <c r="T2" s="34"/>
      <c r="U2" s="34"/>
      <c r="V2" s="34"/>
      <c r="W2" s="34"/>
      <c r="AA2" s="34"/>
    </row>
    <row r="3" spans="2:35" ht="15" customHeight="1" x14ac:dyDescent="0.3">
      <c r="B3" s="53" t="s">
        <v>60</v>
      </c>
      <c r="C3" s="44"/>
      <c r="D3" s="36"/>
      <c r="E3" s="45"/>
      <c r="G3" s="38"/>
      <c r="H3" s="1"/>
      <c r="I3" s="1"/>
      <c r="J3" s="46"/>
      <c r="K3" s="42"/>
      <c r="L3" s="43"/>
      <c r="M3" s="4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"/>
      <c r="AC3" s="4"/>
      <c r="AD3" s="4"/>
    </row>
    <row r="4" spans="2:35" ht="15" customHeight="1" x14ac:dyDescent="0.3">
      <c r="B4" s="37" t="s">
        <v>2</v>
      </c>
      <c r="C4" s="3"/>
      <c r="D4" s="3"/>
      <c r="E4" s="3"/>
      <c r="F4" s="3"/>
      <c r="G4" s="38"/>
      <c r="H4" s="1"/>
      <c r="I4" s="1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4"/>
      <c r="AC4" s="4"/>
      <c r="AD4" s="4"/>
    </row>
    <row r="5" spans="2:35" ht="15" customHeight="1" x14ac:dyDescent="0.3">
      <c r="B5" s="37" t="s">
        <v>51</v>
      </c>
      <c r="C5" s="3"/>
      <c r="D5" s="3"/>
      <c r="E5" s="3"/>
      <c r="F5" s="3"/>
      <c r="G5" s="48"/>
      <c r="H5" s="1"/>
      <c r="I5" s="1"/>
      <c r="J5" s="41"/>
      <c r="K5" s="43"/>
      <c r="L5" s="190"/>
      <c r="M5" s="190"/>
      <c r="N5" s="190"/>
      <c r="O5" s="191"/>
      <c r="P5" s="191"/>
      <c r="Q5" s="192"/>
      <c r="R5" s="192"/>
      <c r="S5" s="192"/>
      <c r="T5" s="51"/>
      <c r="U5" s="192"/>
      <c r="V5" s="192"/>
      <c r="W5" s="192"/>
      <c r="AA5" s="35"/>
    </row>
    <row r="6" spans="2:35" ht="22.5" customHeight="1" x14ac:dyDescent="0.3">
      <c r="B6" s="65"/>
      <c r="C6" s="38"/>
      <c r="D6" s="1"/>
      <c r="E6" s="1"/>
      <c r="F6" s="38"/>
      <c r="G6" s="30"/>
      <c r="H6" s="1"/>
      <c r="I6" s="1"/>
      <c r="J6" s="188" t="s">
        <v>1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Z6" s="68"/>
      <c r="AB6" s="74" t="s">
        <v>56</v>
      </c>
    </row>
    <row r="7" spans="2:35" ht="22.5" customHeight="1" x14ac:dyDescent="0.3">
      <c r="B7" s="65"/>
      <c r="C7" s="38"/>
      <c r="D7" s="1"/>
      <c r="E7" s="1"/>
      <c r="F7" s="38"/>
      <c r="G7" s="30"/>
      <c r="H7" s="1"/>
      <c r="I7" s="1"/>
      <c r="J7" s="165" t="s">
        <v>62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Z7" s="34"/>
      <c r="AA7" s="35"/>
    </row>
    <row r="8" spans="2:35" ht="27" customHeight="1" x14ac:dyDescent="0.3">
      <c r="B8" s="65"/>
      <c r="C8" s="38"/>
      <c r="D8" s="1"/>
      <c r="E8" s="1"/>
      <c r="F8" s="38"/>
      <c r="G8" s="30"/>
      <c r="H8" s="1"/>
      <c r="I8" s="1"/>
      <c r="J8" s="166" t="s">
        <v>59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Z8" s="69"/>
      <c r="AA8" s="35"/>
    </row>
    <row r="9" spans="2:35" ht="6.75" customHeight="1" x14ac:dyDescent="0.3">
      <c r="B9" s="65"/>
      <c r="C9" s="38"/>
      <c r="D9" s="1"/>
      <c r="E9" s="1"/>
      <c r="F9" s="38"/>
      <c r="G9" s="30"/>
      <c r="H9" s="1"/>
      <c r="I9" s="1"/>
      <c r="J9" s="70"/>
      <c r="K9" s="70"/>
      <c r="L9" s="70"/>
      <c r="M9" s="70"/>
      <c r="N9" s="70"/>
      <c r="O9" s="70"/>
      <c r="P9" s="70"/>
      <c r="Q9" s="70"/>
      <c r="R9" s="70"/>
      <c r="S9" s="70"/>
      <c r="U9" s="71"/>
      <c r="V9" s="71"/>
      <c r="W9" s="71"/>
      <c r="Z9" s="43"/>
      <c r="AA9" s="35"/>
    </row>
    <row r="10" spans="2:35" ht="22.5" customHeight="1" x14ac:dyDescent="0.3">
      <c r="B10" s="65"/>
      <c r="C10" s="38"/>
      <c r="D10" s="1"/>
      <c r="E10" s="1"/>
      <c r="F10" s="38"/>
      <c r="G10" s="30"/>
      <c r="H10" s="1"/>
      <c r="I10" s="1"/>
      <c r="J10" s="165" t="s">
        <v>61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7" t="s">
        <v>63</v>
      </c>
      <c r="Z10" s="167"/>
      <c r="AA10" s="167"/>
      <c r="AB10" s="167"/>
      <c r="AC10" s="167"/>
      <c r="AD10" s="167"/>
    </row>
    <row r="11" spans="2:35" ht="22.5" customHeight="1" thickBot="1" x14ac:dyDescent="0.35">
      <c r="B11" s="65"/>
      <c r="C11" s="38"/>
      <c r="D11" s="1"/>
      <c r="E11" s="1"/>
      <c r="F11" s="38"/>
      <c r="G11" s="30"/>
      <c r="H11" s="1"/>
      <c r="I11" s="1"/>
      <c r="J11" s="28"/>
      <c r="K11" s="3"/>
      <c r="L11" s="62"/>
      <c r="M11" s="62"/>
      <c r="N11" s="62"/>
      <c r="O11" s="63"/>
      <c r="P11" s="63"/>
      <c r="Q11" s="61"/>
      <c r="R11" s="61"/>
      <c r="S11" s="61"/>
      <c r="T11" s="66"/>
      <c r="U11" s="61"/>
      <c r="V11" s="61"/>
      <c r="W11" s="61"/>
      <c r="AA11" s="35"/>
    </row>
    <row r="12" spans="2:35" ht="26.25" customHeight="1" thickBot="1" x14ac:dyDescent="0.3">
      <c r="B12" s="168" t="s">
        <v>3</v>
      </c>
      <c r="C12" s="170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170" t="s">
        <v>5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78" t="s">
        <v>6</v>
      </c>
      <c r="Z12" s="180" t="s">
        <v>7</v>
      </c>
      <c r="AA12" s="182" t="s">
        <v>8</v>
      </c>
      <c r="AB12" s="182" t="s">
        <v>9</v>
      </c>
      <c r="AC12" s="161" t="s">
        <v>10</v>
      </c>
      <c r="AD12" s="168" t="s">
        <v>11</v>
      </c>
    </row>
    <row r="13" spans="2:35" ht="16.5" customHeight="1" thickBot="1" x14ac:dyDescent="0.3">
      <c r="B13" s="169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  <c r="O13" s="185" t="s">
        <v>12</v>
      </c>
      <c r="P13" s="5" t="s">
        <v>13</v>
      </c>
      <c r="Q13" s="5"/>
      <c r="R13" s="5"/>
      <c r="S13" s="5"/>
      <c r="T13" s="5"/>
      <c r="U13" s="5"/>
      <c r="V13" s="5"/>
      <c r="W13" s="5" t="s">
        <v>14</v>
      </c>
      <c r="X13" s="6"/>
      <c r="Y13" s="179"/>
      <c r="Z13" s="181"/>
      <c r="AA13" s="183"/>
      <c r="AB13" s="183"/>
      <c r="AC13" s="162"/>
      <c r="AD13" s="184"/>
    </row>
    <row r="14" spans="2:35" ht="15" customHeight="1" x14ac:dyDescent="0.25">
      <c r="B14" s="169"/>
      <c r="C14" s="163" t="s">
        <v>15</v>
      </c>
      <c r="D14" s="146" t="s">
        <v>16</v>
      </c>
      <c r="E14" s="146" t="s">
        <v>17</v>
      </c>
      <c r="F14" s="146" t="s">
        <v>18</v>
      </c>
      <c r="G14" s="146" t="s">
        <v>19</v>
      </c>
      <c r="H14" s="146" t="s">
        <v>20</v>
      </c>
      <c r="I14" s="146" t="s">
        <v>21</v>
      </c>
      <c r="J14" s="146" t="s">
        <v>22</v>
      </c>
      <c r="K14" s="146" t="s">
        <v>23</v>
      </c>
      <c r="L14" s="146" t="s">
        <v>24</v>
      </c>
      <c r="M14" s="146" t="s">
        <v>25</v>
      </c>
      <c r="N14" s="148" t="s">
        <v>26</v>
      </c>
      <c r="O14" s="186"/>
      <c r="P14" s="157" t="s">
        <v>27</v>
      </c>
      <c r="Q14" s="159" t="s">
        <v>28</v>
      </c>
      <c r="R14" s="161" t="s">
        <v>29</v>
      </c>
      <c r="S14" s="163" t="s">
        <v>30</v>
      </c>
      <c r="T14" s="146" t="s">
        <v>31</v>
      </c>
      <c r="U14" s="148" t="s">
        <v>32</v>
      </c>
      <c r="V14" s="144" t="s">
        <v>33</v>
      </c>
      <c r="W14" s="146" t="s">
        <v>34</v>
      </c>
      <c r="X14" s="148" t="s">
        <v>35</v>
      </c>
      <c r="Y14" s="179"/>
      <c r="Z14" s="181"/>
      <c r="AA14" s="183"/>
      <c r="AB14" s="183"/>
      <c r="AC14" s="162"/>
      <c r="AD14" s="184"/>
    </row>
    <row r="15" spans="2:35" ht="92.25" customHeight="1" x14ac:dyDescent="0.25">
      <c r="B15" s="169"/>
      <c r="C15" s="164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9"/>
      <c r="O15" s="187"/>
      <c r="P15" s="158"/>
      <c r="Q15" s="160"/>
      <c r="R15" s="162"/>
      <c r="S15" s="164"/>
      <c r="T15" s="147"/>
      <c r="U15" s="149"/>
      <c r="V15" s="145"/>
      <c r="W15" s="147"/>
      <c r="X15" s="149"/>
      <c r="Y15" s="179"/>
      <c r="Z15" s="181"/>
      <c r="AA15" s="183"/>
      <c r="AB15" s="183"/>
      <c r="AC15" s="162"/>
      <c r="AD15" s="184"/>
    </row>
    <row r="16" spans="2:35" ht="15.75" x14ac:dyDescent="0.25">
      <c r="B16" s="19">
        <v>1</v>
      </c>
      <c r="C16" s="103">
        <v>96.296300000000002</v>
      </c>
      <c r="D16" s="103">
        <v>1.9956</v>
      </c>
      <c r="E16" s="103">
        <v>0.61809999999999998</v>
      </c>
      <c r="F16" s="103">
        <v>9.8599999999999993E-2</v>
      </c>
      <c r="G16" s="103">
        <v>9.4799999999999995E-2</v>
      </c>
      <c r="H16" s="103">
        <v>1E-3</v>
      </c>
      <c r="I16" s="103">
        <v>1.8100000000000002E-2</v>
      </c>
      <c r="J16" s="103">
        <v>1.3899999999999999E-2</v>
      </c>
      <c r="K16" s="103">
        <v>9.9000000000000008E-3</v>
      </c>
      <c r="L16" s="103">
        <v>6.3E-3</v>
      </c>
      <c r="M16" s="103">
        <v>0.68689999999999996</v>
      </c>
      <c r="N16" s="103">
        <v>0.14849999999999999</v>
      </c>
      <c r="O16" s="104">
        <v>0.69679999999999997</v>
      </c>
      <c r="P16" s="105"/>
      <c r="Q16" s="106">
        <v>34.19</v>
      </c>
      <c r="R16" s="107">
        <f>Q16/3.6</f>
        <v>9.4972222222222218</v>
      </c>
      <c r="S16" s="108"/>
      <c r="T16" s="109">
        <v>37.909999999999997</v>
      </c>
      <c r="U16" s="107">
        <f>T16/3.6</f>
        <v>10.530555555555555</v>
      </c>
      <c r="V16" s="110"/>
      <c r="W16" s="109">
        <v>49.85</v>
      </c>
      <c r="X16" s="107">
        <f>W16/3.6</f>
        <v>13.847222222222221</v>
      </c>
      <c r="Y16" s="111">
        <v>-19.7</v>
      </c>
      <c r="Z16" s="11"/>
      <c r="AA16" s="11"/>
      <c r="AB16" s="11"/>
      <c r="AC16" s="15"/>
      <c r="AD16" s="89">
        <v>4.8643999999999998</v>
      </c>
      <c r="AE16" s="7">
        <f t="shared" ref="AE16:AE46" si="0">SUM(C16:N16)+$L$47+$O$47</f>
        <v>100.00000000000001</v>
      </c>
      <c r="AF16" s="8" t="str">
        <f>IF(AE16=100,"ОК"," ")</f>
        <v>ОК</v>
      </c>
      <c r="AG16" s="9"/>
      <c r="AH16" s="9"/>
      <c r="AI16" s="9"/>
    </row>
    <row r="17" spans="2:35" ht="15.75" x14ac:dyDescent="0.25">
      <c r="B17" s="19">
        <v>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9"/>
      <c r="P17" s="11"/>
      <c r="Q17" s="112">
        <v>34.19</v>
      </c>
      <c r="R17" s="113">
        <f t="shared" ref="R17:R22" si="1">Q17/3.6</f>
        <v>9.4972222222222218</v>
      </c>
      <c r="S17" s="114"/>
      <c r="T17" s="115">
        <v>37.909999999999997</v>
      </c>
      <c r="U17" s="113">
        <f t="shared" ref="U17:U22" si="2">T17/3.6</f>
        <v>10.530555555555555</v>
      </c>
      <c r="V17" s="14"/>
      <c r="W17" s="11"/>
      <c r="X17" s="12"/>
      <c r="Y17" s="14"/>
      <c r="Z17" s="11"/>
      <c r="AA17" s="11"/>
      <c r="AB17" s="11"/>
      <c r="AC17" s="15"/>
      <c r="AD17" s="89">
        <v>5.0388999999999999</v>
      </c>
      <c r="AE17" s="7">
        <f t="shared" si="0"/>
        <v>1.2E-2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19">
        <v>3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9"/>
      <c r="Q18" s="112">
        <v>34.19</v>
      </c>
      <c r="R18" s="113">
        <f t="shared" si="1"/>
        <v>9.4972222222222218</v>
      </c>
      <c r="S18" s="114"/>
      <c r="T18" s="115">
        <v>37.909999999999997</v>
      </c>
      <c r="U18" s="113">
        <f t="shared" si="2"/>
        <v>10.530555555555555</v>
      </c>
      <c r="V18" s="82"/>
      <c r="W18" s="83"/>
      <c r="X18" s="81"/>
      <c r="Y18" s="82"/>
      <c r="Z18" s="80"/>
      <c r="AA18" s="84"/>
      <c r="AB18" s="80"/>
      <c r="AC18" s="15"/>
      <c r="AD18" s="89">
        <v>5.2072000000000003</v>
      </c>
      <c r="AE18" s="7">
        <f t="shared" si="0"/>
        <v>1.2E-2</v>
      </c>
      <c r="AF18" s="8" t="str">
        <f>IF(AE18=100,"ОК"," ")</f>
        <v xml:space="preserve"> </v>
      </c>
      <c r="AG18" s="9"/>
      <c r="AH18" s="9"/>
      <c r="AI18" s="9"/>
    </row>
    <row r="19" spans="2:35" ht="15.75" x14ac:dyDescent="0.25">
      <c r="B19" s="19">
        <v>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9"/>
      <c r="P19" s="13"/>
      <c r="Q19" s="112">
        <v>34.19</v>
      </c>
      <c r="R19" s="113">
        <f t="shared" si="1"/>
        <v>9.4972222222222218</v>
      </c>
      <c r="S19" s="114"/>
      <c r="T19" s="115">
        <v>37.909999999999997</v>
      </c>
      <c r="U19" s="113">
        <f t="shared" si="2"/>
        <v>10.530555555555555</v>
      </c>
      <c r="V19" s="14"/>
      <c r="W19" s="22"/>
      <c r="X19" s="12"/>
      <c r="Y19" s="14"/>
      <c r="Z19" s="11"/>
      <c r="AA19" s="11"/>
      <c r="AB19" s="11"/>
      <c r="AC19" s="15"/>
      <c r="AD19" s="89">
        <v>5.7081999999999997</v>
      </c>
      <c r="AE19" s="7">
        <f t="shared" si="0"/>
        <v>1.2E-2</v>
      </c>
      <c r="AF19" s="8" t="str">
        <f t="shared" ref="AF19:AF46" si="3">IF(AE19=100,"ОК"," ")</f>
        <v xml:space="preserve"> </v>
      </c>
      <c r="AG19" s="9"/>
      <c r="AH19" s="9"/>
      <c r="AI19" s="9"/>
    </row>
    <row r="20" spans="2:35" ht="15.75" x14ac:dyDescent="0.25">
      <c r="B20" s="19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9"/>
      <c r="P20" s="13"/>
      <c r="Q20" s="112">
        <v>34.19</v>
      </c>
      <c r="R20" s="113">
        <f t="shared" si="1"/>
        <v>9.4972222222222218</v>
      </c>
      <c r="S20" s="114"/>
      <c r="T20" s="115">
        <v>37.909999999999997</v>
      </c>
      <c r="U20" s="113">
        <f t="shared" si="2"/>
        <v>10.530555555555555</v>
      </c>
      <c r="V20" s="14"/>
      <c r="W20" s="22"/>
      <c r="X20" s="12"/>
      <c r="Y20" s="14"/>
      <c r="Z20" s="11"/>
      <c r="AA20" s="11"/>
      <c r="AB20" s="11"/>
      <c r="AC20" s="15"/>
      <c r="AD20" s="89">
        <v>6.2484999999999999</v>
      </c>
      <c r="AE20" s="7">
        <f t="shared" si="0"/>
        <v>1.2E-2</v>
      </c>
      <c r="AF20" s="8" t="str">
        <f t="shared" si="3"/>
        <v xml:space="preserve"> </v>
      </c>
      <c r="AG20" s="9"/>
      <c r="AH20" s="9"/>
      <c r="AI20" s="9"/>
    </row>
    <row r="21" spans="2:35" ht="15.75" x14ac:dyDescent="0.25">
      <c r="B21" s="19">
        <v>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9"/>
      <c r="P21" s="13"/>
      <c r="Q21" s="112">
        <v>34.19</v>
      </c>
      <c r="R21" s="113">
        <f t="shared" si="1"/>
        <v>9.4972222222222218</v>
      </c>
      <c r="S21" s="114"/>
      <c r="T21" s="115">
        <v>37.909999999999997</v>
      </c>
      <c r="U21" s="113">
        <f t="shared" si="2"/>
        <v>10.530555555555555</v>
      </c>
      <c r="V21" s="14"/>
      <c r="W21" s="22"/>
      <c r="X21" s="12"/>
      <c r="Y21" s="14"/>
      <c r="Z21" s="11"/>
      <c r="AA21" s="11"/>
      <c r="AB21" s="11"/>
      <c r="AC21" s="15"/>
      <c r="AD21" s="89">
        <v>5.9588999999999999</v>
      </c>
      <c r="AE21" s="7">
        <f t="shared" si="0"/>
        <v>1.2E-2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19">
        <v>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9"/>
      <c r="P22" s="13"/>
      <c r="Q22" s="112">
        <v>34.19</v>
      </c>
      <c r="R22" s="113">
        <f t="shared" si="1"/>
        <v>9.4972222222222218</v>
      </c>
      <c r="S22" s="114"/>
      <c r="T22" s="115">
        <v>37.909999999999997</v>
      </c>
      <c r="U22" s="113">
        <f t="shared" si="2"/>
        <v>10.530555555555555</v>
      </c>
      <c r="V22" s="14"/>
      <c r="W22" s="22"/>
      <c r="X22" s="12"/>
      <c r="Y22" s="14"/>
      <c r="Z22" s="11"/>
      <c r="AA22" s="11"/>
      <c r="AB22" s="11"/>
      <c r="AC22" s="15"/>
      <c r="AD22" s="89">
        <v>5.5823999999999998</v>
      </c>
      <c r="AE22" s="7">
        <f t="shared" si="0"/>
        <v>1.2E-2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19">
        <v>8</v>
      </c>
      <c r="C23" s="103">
        <v>96.246200000000002</v>
      </c>
      <c r="D23" s="103">
        <v>2.0110000000000001</v>
      </c>
      <c r="E23" s="103">
        <v>0.6321</v>
      </c>
      <c r="F23" s="103">
        <v>0.1004</v>
      </c>
      <c r="G23" s="103">
        <v>9.7500000000000003E-2</v>
      </c>
      <c r="H23" s="103">
        <v>5.9999999999999995E-4</v>
      </c>
      <c r="I23" s="103">
        <v>1.9099999999999999E-2</v>
      </c>
      <c r="J23" s="103">
        <v>1.4200000000000001E-2</v>
      </c>
      <c r="K23" s="103">
        <v>1.26E-2</v>
      </c>
      <c r="L23" s="103">
        <v>3.3999999999999998E-3</v>
      </c>
      <c r="M23" s="103">
        <v>0.69779999999999998</v>
      </c>
      <c r="N23" s="103">
        <v>0.15310000000000001</v>
      </c>
      <c r="O23" s="104">
        <v>0.69730000000000003</v>
      </c>
      <c r="P23" s="116"/>
      <c r="Q23" s="109">
        <v>34.200000000000003</v>
      </c>
      <c r="R23" s="107">
        <f t="shared" ref="R23" si="4">Q23/3.6</f>
        <v>9.5</v>
      </c>
      <c r="S23" s="108"/>
      <c r="T23" s="109">
        <v>37.93</v>
      </c>
      <c r="U23" s="107">
        <f t="shared" ref="U23" si="5">T23/3.6</f>
        <v>10.536111111111111</v>
      </c>
      <c r="V23" s="110"/>
      <c r="W23" s="109">
        <v>49.85</v>
      </c>
      <c r="X23" s="107">
        <f t="shared" ref="X23" si="6">W23/3.6</f>
        <v>13.847222222222221</v>
      </c>
      <c r="Y23" s="111">
        <v>-18.100000000000001</v>
      </c>
      <c r="Z23" s="106"/>
      <c r="AA23" s="117"/>
      <c r="AB23" s="106"/>
      <c r="AC23" s="118">
        <v>0</v>
      </c>
      <c r="AD23" s="89">
        <v>5.4325000000000001</v>
      </c>
      <c r="AE23" s="7">
        <f t="shared" si="0"/>
        <v>99.999999999999986</v>
      </c>
      <c r="AF23" s="8" t="str">
        <f t="shared" si="3"/>
        <v>ОК</v>
      </c>
      <c r="AG23" s="9"/>
      <c r="AH23" s="9"/>
      <c r="AI23" s="9"/>
    </row>
    <row r="24" spans="2:35" ht="15.75" x14ac:dyDescent="0.25">
      <c r="B24" s="19">
        <v>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9"/>
      <c r="P24" s="13"/>
      <c r="Q24" s="115">
        <v>34.200000000000003</v>
      </c>
      <c r="R24" s="113">
        <f t="shared" ref="R24:R29" si="7">Q24/3.6</f>
        <v>9.5</v>
      </c>
      <c r="S24" s="114"/>
      <c r="T24" s="115">
        <v>37.93</v>
      </c>
      <c r="U24" s="113">
        <f t="shared" ref="U24:U29" si="8">T24/3.6</f>
        <v>10.536111111111111</v>
      </c>
      <c r="V24" s="14"/>
      <c r="W24" s="22"/>
      <c r="X24" s="12"/>
      <c r="Y24" s="14"/>
      <c r="Z24" s="11"/>
      <c r="AA24" s="11"/>
      <c r="AB24" s="11"/>
      <c r="AC24" s="15"/>
      <c r="AD24" s="89">
        <v>5.1224999999999996</v>
      </c>
      <c r="AE24" s="7">
        <f t="shared" si="0"/>
        <v>1.2E-2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19">
        <v>10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9"/>
      <c r="Q25" s="115">
        <v>34.200000000000003</v>
      </c>
      <c r="R25" s="113">
        <f t="shared" si="7"/>
        <v>9.5</v>
      </c>
      <c r="S25" s="114"/>
      <c r="T25" s="115">
        <v>37.93</v>
      </c>
      <c r="U25" s="113">
        <f t="shared" si="8"/>
        <v>10.536111111111111</v>
      </c>
      <c r="V25" s="82"/>
      <c r="W25" s="80"/>
      <c r="X25" s="81"/>
      <c r="Y25" s="82"/>
      <c r="Z25" s="80"/>
      <c r="AA25" s="80"/>
      <c r="AB25" s="80"/>
      <c r="AC25" s="85"/>
      <c r="AD25" s="89">
        <v>5.1300999999999997</v>
      </c>
      <c r="AE25" s="7">
        <f t="shared" si="0"/>
        <v>1.2E-2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19">
        <v>11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9"/>
      <c r="P26" s="13"/>
      <c r="Q26" s="115">
        <v>34.200000000000003</v>
      </c>
      <c r="R26" s="113">
        <f t="shared" si="7"/>
        <v>9.5</v>
      </c>
      <c r="S26" s="114"/>
      <c r="T26" s="115">
        <v>37.93</v>
      </c>
      <c r="U26" s="113">
        <f t="shared" si="8"/>
        <v>10.536111111111111</v>
      </c>
      <c r="V26" s="14"/>
      <c r="W26" s="11"/>
      <c r="X26" s="12"/>
      <c r="Y26" s="14"/>
      <c r="Z26" s="11"/>
      <c r="AA26" s="11"/>
      <c r="AB26" s="11"/>
      <c r="AC26" s="15"/>
      <c r="AD26" s="89">
        <v>4.7935999999999996</v>
      </c>
      <c r="AE26" s="7">
        <f t="shared" si="0"/>
        <v>1.2E-2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19">
        <v>12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9"/>
      <c r="P27" s="13"/>
      <c r="Q27" s="115">
        <v>34.200000000000003</v>
      </c>
      <c r="R27" s="113">
        <f t="shared" si="7"/>
        <v>9.5</v>
      </c>
      <c r="S27" s="114"/>
      <c r="T27" s="115">
        <v>37.93</v>
      </c>
      <c r="U27" s="113">
        <f t="shared" si="8"/>
        <v>10.536111111111111</v>
      </c>
      <c r="V27" s="14"/>
      <c r="W27" s="11"/>
      <c r="X27" s="12"/>
      <c r="Y27" s="14"/>
      <c r="Z27" s="11"/>
      <c r="AA27" s="11"/>
      <c r="AB27" s="11"/>
      <c r="AC27" s="15"/>
      <c r="AD27" s="89">
        <v>4.8005000000000004</v>
      </c>
      <c r="AE27" s="7">
        <f t="shared" si="0"/>
        <v>1.2E-2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19">
        <v>13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9"/>
      <c r="P28" s="13"/>
      <c r="Q28" s="115">
        <v>34.200000000000003</v>
      </c>
      <c r="R28" s="113">
        <f t="shared" si="7"/>
        <v>9.5</v>
      </c>
      <c r="S28" s="114"/>
      <c r="T28" s="115">
        <v>37.93</v>
      </c>
      <c r="U28" s="113">
        <f t="shared" si="8"/>
        <v>10.536111111111111</v>
      </c>
      <c r="V28" s="14"/>
      <c r="W28" s="11"/>
      <c r="X28" s="12"/>
      <c r="Y28" s="14"/>
      <c r="Z28" s="11"/>
      <c r="AA28" s="11"/>
      <c r="AB28" s="11"/>
      <c r="AC28" s="72"/>
      <c r="AD28" s="89">
        <v>5.8282999999999996</v>
      </c>
      <c r="AE28" s="7">
        <f t="shared" si="0"/>
        <v>1.2E-2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19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9"/>
      <c r="P29" s="13"/>
      <c r="Q29" s="115">
        <v>34.200000000000003</v>
      </c>
      <c r="R29" s="113">
        <f t="shared" si="7"/>
        <v>9.5</v>
      </c>
      <c r="S29" s="114"/>
      <c r="T29" s="115">
        <v>37.93</v>
      </c>
      <c r="U29" s="113">
        <f t="shared" si="8"/>
        <v>10.536111111111111</v>
      </c>
      <c r="V29" s="14"/>
      <c r="W29" s="11"/>
      <c r="X29" s="12"/>
      <c r="Y29" s="14"/>
      <c r="Z29" s="11"/>
      <c r="AA29" s="11"/>
      <c r="AB29" s="11"/>
      <c r="AC29" s="15"/>
      <c r="AD29" s="89">
        <v>5.7801999999999998</v>
      </c>
      <c r="AE29" s="7">
        <f t="shared" si="0"/>
        <v>1.2E-2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19">
        <v>15</v>
      </c>
      <c r="C30" s="77">
        <v>95.896000000000001</v>
      </c>
      <c r="D30" s="77">
        <v>2.2443</v>
      </c>
      <c r="E30" s="77">
        <v>0.72250000000000003</v>
      </c>
      <c r="F30" s="77">
        <v>0.11550000000000001</v>
      </c>
      <c r="G30" s="77">
        <v>0.1124</v>
      </c>
      <c r="H30" s="77">
        <v>1.6000000000000001E-3</v>
      </c>
      <c r="I30" s="77">
        <v>2.2100000000000002E-2</v>
      </c>
      <c r="J30" s="77">
        <v>1.6E-2</v>
      </c>
      <c r="K30" s="77">
        <v>1.2999999999999999E-2</v>
      </c>
      <c r="L30" s="77">
        <v>3.2000000000000002E-3</v>
      </c>
      <c r="M30" s="77">
        <v>0.67730000000000001</v>
      </c>
      <c r="N30" s="77">
        <v>0.1641</v>
      </c>
      <c r="O30" s="78">
        <v>0.70040000000000002</v>
      </c>
      <c r="P30" s="79"/>
      <c r="Q30" s="193">
        <v>34.340000000000003</v>
      </c>
      <c r="R30" s="107">
        <f t="shared" ref="R30" si="9">Q30/3.6</f>
        <v>9.5388888888888896</v>
      </c>
      <c r="S30" s="79"/>
      <c r="T30" s="80">
        <v>38.08</v>
      </c>
      <c r="U30" s="107">
        <f t="shared" ref="U30" si="10">T30/3.6</f>
        <v>10.577777777777778</v>
      </c>
      <c r="V30" s="82"/>
      <c r="W30" s="80">
        <v>49.93</v>
      </c>
      <c r="X30" s="107">
        <f t="shared" ref="X30" si="11">W30/3.6</f>
        <v>13.869444444444444</v>
      </c>
      <c r="Y30" s="82">
        <v>-17.600000000000001</v>
      </c>
      <c r="Z30" s="80"/>
      <c r="AA30" s="80">
        <v>0.16300000000000001</v>
      </c>
      <c r="AB30" s="80">
        <v>0.247</v>
      </c>
      <c r="AC30" s="15"/>
      <c r="AD30" s="89">
        <v>5.6904000000000003</v>
      </c>
      <c r="AE30" s="7">
        <f t="shared" si="0"/>
        <v>100</v>
      </c>
      <c r="AF30" s="8" t="str">
        <f t="shared" si="3"/>
        <v>ОК</v>
      </c>
      <c r="AG30" s="9"/>
      <c r="AH30" s="9"/>
      <c r="AI30" s="9"/>
    </row>
    <row r="31" spans="2:35" ht="15.75" x14ac:dyDescent="0.25">
      <c r="B31" s="19">
        <v>16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9"/>
      <c r="P31" s="13"/>
      <c r="Q31" s="194">
        <v>34.340000000000003</v>
      </c>
      <c r="R31" s="113">
        <f t="shared" ref="R31:R36" si="12">Q31/3.6</f>
        <v>9.5388888888888896</v>
      </c>
      <c r="S31" s="13"/>
      <c r="T31" s="11">
        <v>38.08</v>
      </c>
      <c r="U31" s="113">
        <f t="shared" ref="U31:U36" si="13">T31/3.6</f>
        <v>10.577777777777778</v>
      </c>
      <c r="V31" s="14"/>
      <c r="W31" s="11"/>
      <c r="X31" s="12"/>
      <c r="Y31" s="14"/>
      <c r="Z31" s="11"/>
      <c r="AA31" s="11"/>
      <c r="AB31" s="11"/>
      <c r="AC31" s="15"/>
      <c r="AD31" s="89">
        <v>5.7049000000000003</v>
      </c>
      <c r="AE31" s="7">
        <f t="shared" si="0"/>
        <v>1.2E-2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19">
        <v>17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9"/>
      <c r="Q32" s="194">
        <v>34.340000000000003</v>
      </c>
      <c r="R32" s="113">
        <f t="shared" si="12"/>
        <v>9.5388888888888896</v>
      </c>
      <c r="S32" s="13"/>
      <c r="T32" s="11">
        <v>38.08</v>
      </c>
      <c r="U32" s="113">
        <f t="shared" si="13"/>
        <v>10.577777777777778</v>
      </c>
      <c r="V32" s="82"/>
      <c r="W32" s="80"/>
      <c r="X32" s="81"/>
      <c r="Y32" s="82"/>
      <c r="Z32" s="80"/>
      <c r="AA32" s="80"/>
      <c r="AB32" s="80"/>
      <c r="AC32" s="15"/>
      <c r="AD32" s="89">
        <v>5.6478999999999999</v>
      </c>
      <c r="AE32" s="7">
        <f t="shared" si="0"/>
        <v>1.2E-2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19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9"/>
      <c r="P33" s="13"/>
      <c r="Q33" s="194">
        <v>34.340000000000003</v>
      </c>
      <c r="R33" s="113">
        <f t="shared" si="12"/>
        <v>9.5388888888888896</v>
      </c>
      <c r="S33" s="13"/>
      <c r="T33" s="11">
        <v>38.08</v>
      </c>
      <c r="U33" s="113">
        <f t="shared" si="13"/>
        <v>10.577777777777778</v>
      </c>
      <c r="V33" s="14"/>
      <c r="W33" s="11"/>
      <c r="X33" s="12"/>
      <c r="Y33" s="14"/>
      <c r="Z33" s="11"/>
      <c r="AA33" s="11"/>
      <c r="AB33" s="11"/>
      <c r="AC33" s="15"/>
      <c r="AD33" s="89">
        <v>5.8269000000000002</v>
      </c>
      <c r="AE33" s="7">
        <f t="shared" si="0"/>
        <v>1.2E-2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19">
        <v>19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9"/>
      <c r="P34" s="13"/>
      <c r="Q34" s="194">
        <v>34.340000000000003</v>
      </c>
      <c r="R34" s="113">
        <f t="shared" si="12"/>
        <v>9.5388888888888896</v>
      </c>
      <c r="S34" s="13"/>
      <c r="T34" s="11">
        <v>38.08</v>
      </c>
      <c r="U34" s="113">
        <f t="shared" si="13"/>
        <v>10.577777777777778</v>
      </c>
      <c r="V34" s="14"/>
      <c r="W34" s="11"/>
      <c r="X34" s="12"/>
      <c r="Y34" s="14"/>
      <c r="Z34" s="11"/>
      <c r="AA34" s="11"/>
      <c r="AB34" s="11"/>
      <c r="AC34" s="15"/>
      <c r="AD34" s="89">
        <v>5.5662000000000003</v>
      </c>
      <c r="AE34" s="7">
        <f t="shared" si="0"/>
        <v>1.2E-2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19">
        <v>20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9"/>
      <c r="P35" s="13"/>
      <c r="Q35" s="194">
        <v>34.340000000000003</v>
      </c>
      <c r="R35" s="113">
        <f t="shared" si="12"/>
        <v>9.5388888888888896</v>
      </c>
      <c r="S35" s="13"/>
      <c r="T35" s="11">
        <v>38.08</v>
      </c>
      <c r="U35" s="113">
        <f t="shared" si="13"/>
        <v>10.577777777777778</v>
      </c>
      <c r="V35" s="14"/>
      <c r="W35" s="11"/>
      <c r="X35" s="12"/>
      <c r="Y35" s="14"/>
      <c r="Z35" s="11"/>
      <c r="AA35" s="11"/>
      <c r="AB35" s="11"/>
      <c r="AC35" s="15"/>
      <c r="AD35" s="89">
        <v>5.4420999999999999</v>
      </c>
      <c r="AE35" s="7">
        <f t="shared" si="0"/>
        <v>1.2E-2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19">
        <v>21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9"/>
      <c r="P36" s="13"/>
      <c r="Q36" s="194">
        <v>34.340000000000003</v>
      </c>
      <c r="R36" s="113">
        <f t="shared" si="12"/>
        <v>9.5388888888888896</v>
      </c>
      <c r="S36" s="13"/>
      <c r="T36" s="11">
        <v>38.08</v>
      </c>
      <c r="U36" s="113">
        <f t="shared" si="13"/>
        <v>10.577777777777778</v>
      </c>
      <c r="V36" s="14"/>
      <c r="W36" s="11"/>
      <c r="X36" s="12"/>
      <c r="Y36" s="14"/>
      <c r="Z36" s="11"/>
      <c r="AA36" s="11"/>
      <c r="AB36" s="11"/>
      <c r="AC36" s="15"/>
      <c r="AD36" s="89">
        <v>5.5242000000000004</v>
      </c>
      <c r="AE36" s="7">
        <f t="shared" si="0"/>
        <v>1.2E-2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67">
        <v>22</v>
      </c>
      <c r="C37" s="121">
        <v>96.312799999999996</v>
      </c>
      <c r="D37" s="121">
        <v>1.9497</v>
      </c>
      <c r="E37" s="121">
        <v>0.64459999999999995</v>
      </c>
      <c r="F37" s="121">
        <v>0.1024</v>
      </c>
      <c r="G37" s="121">
        <v>9.7900000000000001E-2</v>
      </c>
      <c r="H37" s="121">
        <v>1.1999999999999999E-3</v>
      </c>
      <c r="I37" s="121">
        <v>1.9099999999999999E-2</v>
      </c>
      <c r="J37" s="121">
        <v>1.37E-2</v>
      </c>
      <c r="K37" s="121">
        <v>1.1299999999999999E-2</v>
      </c>
      <c r="L37" s="121">
        <v>3.0999999999999999E-3</v>
      </c>
      <c r="M37" s="121">
        <v>0.67569999999999997</v>
      </c>
      <c r="N37" s="121">
        <v>0.1565</v>
      </c>
      <c r="O37" s="122">
        <v>0.69699999999999995</v>
      </c>
      <c r="P37" s="123"/>
      <c r="Q37" s="124">
        <v>34.200000000000003</v>
      </c>
      <c r="R37" s="125">
        <f t="shared" ref="R37" si="14">Q37/3.6</f>
        <v>9.5</v>
      </c>
      <c r="S37" s="123"/>
      <c r="T37" s="87">
        <v>37.92</v>
      </c>
      <c r="U37" s="125">
        <f t="shared" ref="U37" si="15">T37/3.6</f>
        <v>10.533333333333333</v>
      </c>
      <c r="V37" s="86"/>
      <c r="W37" s="87">
        <v>49.85</v>
      </c>
      <c r="X37" s="125">
        <f t="shared" ref="X37" si="16">W37/3.6</f>
        <v>13.847222222222221</v>
      </c>
      <c r="Y37" s="86">
        <v>-18.100000000000001</v>
      </c>
      <c r="Z37" s="87"/>
      <c r="AA37" s="87"/>
      <c r="AB37" s="87"/>
      <c r="AC37" s="126">
        <v>0</v>
      </c>
      <c r="AD37" s="89">
        <v>5.9812000000000003</v>
      </c>
      <c r="AE37" s="7">
        <f t="shared" si="0"/>
        <v>99.999999999999986</v>
      </c>
      <c r="AF37" s="8" t="str">
        <f t="shared" si="3"/>
        <v>ОК</v>
      </c>
      <c r="AG37" s="9"/>
      <c r="AH37" s="9"/>
      <c r="AI37" s="9"/>
    </row>
    <row r="38" spans="2:35" ht="15.75" x14ac:dyDescent="0.25">
      <c r="B38" s="19">
        <v>23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9"/>
      <c r="P38" s="13"/>
      <c r="Q38" s="128">
        <v>34.200000000000003</v>
      </c>
      <c r="R38" s="129">
        <f t="shared" ref="R38:R43" si="17">Q38/3.6</f>
        <v>9.5</v>
      </c>
      <c r="S38" s="127"/>
      <c r="T38" s="130">
        <v>37.92</v>
      </c>
      <c r="U38" s="129">
        <f t="shared" ref="U38:U43" si="18">T38/3.6</f>
        <v>10.533333333333333</v>
      </c>
      <c r="V38" s="14"/>
      <c r="W38" s="11"/>
      <c r="X38" s="12"/>
      <c r="Y38" s="14"/>
      <c r="Z38" s="11"/>
      <c r="AA38" s="11"/>
      <c r="AB38" s="11"/>
      <c r="AC38" s="15"/>
      <c r="AD38" s="89">
        <v>6.0119999999999996</v>
      </c>
      <c r="AE38" s="7">
        <f t="shared" si="0"/>
        <v>1.2E-2</v>
      </c>
      <c r="AF38" s="8" t="str">
        <f>IF(AE38=100,"ОК"," ")</f>
        <v xml:space="preserve"> </v>
      </c>
      <c r="AG38" s="9"/>
      <c r="AH38" s="9"/>
      <c r="AI38" s="9"/>
    </row>
    <row r="39" spans="2:35" ht="15.75" x14ac:dyDescent="0.25">
      <c r="B39" s="67">
        <v>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79"/>
      <c r="Q39" s="128">
        <v>34.200000000000003</v>
      </c>
      <c r="R39" s="129">
        <f t="shared" si="17"/>
        <v>9.5</v>
      </c>
      <c r="S39" s="127"/>
      <c r="T39" s="130">
        <v>37.92</v>
      </c>
      <c r="U39" s="129">
        <f t="shared" si="18"/>
        <v>10.533333333333333</v>
      </c>
      <c r="V39" s="82"/>
      <c r="W39" s="80"/>
      <c r="X39" s="81"/>
      <c r="Y39" s="82"/>
      <c r="Z39" s="80"/>
      <c r="AA39" s="80"/>
      <c r="AB39" s="80"/>
      <c r="AC39" s="119"/>
      <c r="AD39" s="90">
        <v>5.8117000000000001</v>
      </c>
      <c r="AE39" s="7">
        <f t="shared" si="0"/>
        <v>1.2E-2</v>
      </c>
      <c r="AF39" s="8" t="str">
        <f t="shared" si="3"/>
        <v xml:space="preserve"> </v>
      </c>
      <c r="AG39" s="9"/>
      <c r="AH39" s="9"/>
      <c r="AI39" s="9"/>
    </row>
    <row r="40" spans="2:35" ht="15.75" x14ac:dyDescent="0.25">
      <c r="B40" s="19">
        <v>25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19"/>
      <c r="P40" s="13"/>
      <c r="Q40" s="128">
        <v>34.200000000000003</v>
      </c>
      <c r="R40" s="129">
        <f t="shared" si="17"/>
        <v>9.5</v>
      </c>
      <c r="S40" s="127"/>
      <c r="T40" s="130">
        <v>37.92</v>
      </c>
      <c r="U40" s="129">
        <f t="shared" si="18"/>
        <v>10.533333333333333</v>
      </c>
      <c r="V40" s="14"/>
      <c r="W40" s="11"/>
      <c r="X40" s="12"/>
      <c r="Y40" s="14"/>
      <c r="Z40" s="11"/>
      <c r="AA40" s="11"/>
      <c r="AB40" s="11"/>
      <c r="AC40" s="15"/>
      <c r="AD40" s="89">
        <v>5.7952000000000004</v>
      </c>
      <c r="AE40" s="7">
        <f t="shared" si="0"/>
        <v>1.2E-2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19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9"/>
      <c r="P41" s="13"/>
      <c r="Q41" s="128">
        <v>34.200000000000003</v>
      </c>
      <c r="R41" s="129">
        <f t="shared" si="17"/>
        <v>9.5</v>
      </c>
      <c r="S41" s="127"/>
      <c r="T41" s="130">
        <v>37.92</v>
      </c>
      <c r="U41" s="129">
        <f t="shared" si="18"/>
        <v>10.533333333333333</v>
      </c>
      <c r="V41" s="14"/>
      <c r="W41" s="11"/>
      <c r="X41" s="12"/>
      <c r="Y41" s="14"/>
      <c r="Z41" s="11"/>
      <c r="AA41" s="11"/>
      <c r="AB41" s="11"/>
      <c r="AC41" s="15"/>
      <c r="AD41" s="89">
        <v>5.3914999999999997</v>
      </c>
      <c r="AE41" s="7">
        <f t="shared" si="0"/>
        <v>1.2E-2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19">
        <v>27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19"/>
      <c r="P42" s="13"/>
      <c r="Q42" s="128">
        <v>34.200000000000003</v>
      </c>
      <c r="R42" s="129">
        <f t="shared" si="17"/>
        <v>9.5</v>
      </c>
      <c r="S42" s="127"/>
      <c r="T42" s="130">
        <v>37.92</v>
      </c>
      <c r="U42" s="129">
        <f t="shared" si="18"/>
        <v>10.533333333333333</v>
      </c>
      <c r="V42" s="14"/>
      <c r="W42" s="11"/>
      <c r="X42" s="12"/>
      <c r="Y42" s="14"/>
      <c r="Z42" s="11"/>
      <c r="AA42" s="11"/>
      <c r="AB42" s="11"/>
      <c r="AC42" s="72"/>
      <c r="AD42" s="89">
        <v>5.3516000000000004</v>
      </c>
      <c r="AE42" s="7">
        <f t="shared" si="0"/>
        <v>1.2E-2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19">
        <v>28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9"/>
      <c r="P43" s="13"/>
      <c r="Q43" s="128">
        <v>34.200000000000003</v>
      </c>
      <c r="R43" s="129">
        <f t="shared" si="17"/>
        <v>9.5</v>
      </c>
      <c r="S43" s="127"/>
      <c r="T43" s="130">
        <v>37.92</v>
      </c>
      <c r="U43" s="129">
        <f t="shared" si="18"/>
        <v>10.533333333333333</v>
      </c>
      <c r="V43" s="14"/>
      <c r="W43" s="11"/>
      <c r="X43" s="12"/>
      <c r="Y43" s="14"/>
      <c r="Z43" s="11"/>
      <c r="AA43" s="11"/>
      <c r="AB43" s="11"/>
      <c r="AC43" s="15"/>
      <c r="AD43" s="89">
        <v>5.423</v>
      </c>
      <c r="AE43" s="7">
        <f t="shared" si="0"/>
        <v>1.2E-2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19">
        <v>29</v>
      </c>
      <c r="C44" s="121">
        <v>96.321100000000001</v>
      </c>
      <c r="D44" s="121">
        <v>1.9514</v>
      </c>
      <c r="E44" s="121">
        <v>0.63349999999999995</v>
      </c>
      <c r="F44" s="121">
        <v>0.1013</v>
      </c>
      <c r="G44" s="121">
        <v>9.8400000000000001E-2</v>
      </c>
      <c r="H44" s="121">
        <v>1.8E-3</v>
      </c>
      <c r="I44" s="121">
        <v>1.9099999999999999E-2</v>
      </c>
      <c r="J44" s="121">
        <v>1.44E-2</v>
      </c>
      <c r="K44" s="121">
        <v>1.3299999999999999E-2</v>
      </c>
      <c r="L44" s="121">
        <v>4.7000000000000002E-3</v>
      </c>
      <c r="M44" s="121">
        <v>0.68120000000000003</v>
      </c>
      <c r="N44" s="121">
        <v>0.14779999999999999</v>
      </c>
      <c r="O44" s="120">
        <v>0.69689999999999996</v>
      </c>
      <c r="P44" s="123"/>
      <c r="Q44" s="124">
        <v>34.200000000000003</v>
      </c>
      <c r="R44" s="125">
        <f t="shared" ref="R44" si="19">Q44/3.6</f>
        <v>9.5</v>
      </c>
      <c r="S44" s="123"/>
      <c r="T44" s="87">
        <v>37.92</v>
      </c>
      <c r="U44" s="125">
        <f t="shared" ref="U44" si="20">T44/3.6</f>
        <v>10.533333333333333</v>
      </c>
      <c r="V44" s="86"/>
      <c r="W44" s="87">
        <v>49.86</v>
      </c>
      <c r="X44" s="125">
        <f t="shared" ref="X44" si="21">W44/3.6</f>
        <v>13.85</v>
      </c>
      <c r="Y44" s="86">
        <v>-19.8</v>
      </c>
      <c r="Z44" s="87"/>
      <c r="AA44" s="87">
        <v>0.21299999999999999</v>
      </c>
      <c r="AB44" s="131">
        <v>0.22500000000000001</v>
      </c>
      <c r="AC44" s="15"/>
      <c r="AD44" s="89">
        <v>5.5972999999999997</v>
      </c>
      <c r="AE44" s="7">
        <f t="shared" si="0"/>
        <v>100</v>
      </c>
      <c r="AF44" s="8" t="str">
        <f t="shared" si="3"/>
        <v>ОК</v>
      </c>
      <c r="AG44" s="9"/>
      <c r="AH44" s="9"/>
      <c r="AI44" s="9"/>
    </row>
    <row r="45" spans="2:35" ht="15.75" x14ac:dyDescent="0.25">
      <c r="B45" s="19">
        <v>30</v>
      </c>
      <c r="C45" s="5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97"/>
      <c r="O45" s="19"/>
      <c r="P45" s="13"/>
      <c r="Q45" s="128">
        <v>34.200000000000003</v>
      </c>
      <c r="R45" s="129">
        <f t="shared" ref="R45:R46" si="22">Q45/3.6</f>
        <v>9.5</v>
      </c>
      <c r="S45" s="127"/>
      <c r="T45" s="130">
        <v>37.92</v>
      </c>
      <c r="U45" s="129">
        <f t="shared" ref="U45:U46" si="23">T45/3.6</f>
        <v>10.533333333333333</v>
      </c>
      <c r="V45" s="98"/>
      <c r="W45" s="99"/>
      <c r="X45" s="100"/>
      <c r="Y45" s="98"/>
      <c r="Z45" s="99"/>
      <c r="AA45" s="99"/>
      <c r="AB45" s="99"/>
      <c r="AC45" s="101"/>
      <c r="AD45" s="102">
        <v>6.1555999999999997</v>
      </c>
      <c r="AE45" s="7">
        <f t="shared" si="0"/>
        <v>1.2E-2</v>
      </c>
      <c r="AF45" s="8"/>
      <c r="AG45" s="9"/>
      <c r="AH45" s="9"/>
      <c r="AI45" s="9"/>
    </row>
    <row r="46" spans="2:35" ht="16.5" thickBot="1" x14ac:dyDescent="0.3">
      <c r="B46" s="19">
        <v>31</v>
      </c>
      <c r="C46" s="5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60"/>
      <c r="O46" s="19"/>
      <c r="P46" s="13"/>
      <c r="Q46" s="128">
        <v>34.200000000000003</v>
      </c>
      <c r="R46" s="129">
        <f t="shared" si="22"/>
        <v>9.5</v>
      </c>
      <c r="S46" s="127"/>
      <c r="T46" s="130">
        <v>37.92</v>
      </c>
      <c r="U46" s="129">
        <f t="shared" si="23"/>
        <v>10.533333333333333</v>
      </c>
      <c r="V46" s="18"/>
      <c r="W46" s="16"/>
      <c r="X46" s="73"/>
      <c r="Y46" s="18"/>
      <c r="Z46" s="16"/>
      <c r="AA46" s="16"/>
      <c r="AB46" s="16"/>
      <c r="AC46" s="17"/>
      <c r="AD46" s="91">
        <v>7.2069999999999999</v>
      </c>
      <c r="AE46" s="7">
        <f t="shared" si="0"/>
        <v>1.2E-2</v>
      </c>
      <c r="AF46" s="8" t="str">
        <f t="shared" si="3"/>
        <v xml:space="preserve"> </v>
      </c>
      <c r="AG46" s="9"/>
      <c r="AH46" s="9"/>
      <c r="AI46" s="9"/>
    </row>
    <row r="47" spans="2:35" ht="18.75" customHeight="1" thickBot="1" x14ac:dyDescent="0.3">
      <c r="B47" s="150" t="s">
        <v>36</v>
      </c>
      <c r="C47" s="151"/>
      <c r="D47" s="151"/>
      <c r="E47" s="151"/>
      <c r="F47" s="151"/>
      <c r="G47" s="151"/>
      <c r="H47" s="151"/>
      <c r="I47" s="152"/>
      <c r="J47" s="150" t="s">
        <v>37</v>
      </c>
      <c r="K47" s="151"/>
      <c r="L47" s="49">
        <v>0.01</v>
      </c>
      <c r="M47" s="153" t="s">
        <v>38</v>
      </c>
      <c r="N47" s="154"/>
      <c r="O47" s="50">
        <v>2E-3</v>
      </c>
      <c r="P47" s="155">
        <f>SUMPRODUCT(P16:P46,AD16:AD46)/SUM(AD16:AD46)</f>
        <v>0</v>
      </c>
      <c r="Q47" s="134">
        <f>SUMPRODUCT(Q16:Q46,AD16:AD46)/SUM(AD16:AD46)</f>
        <v>34.229548060214881</v>
      </c>
      <c r="R47" s="134">
        <f>SUMPRODUCT(R16:R46,AD16:AD46)/SUM(AD16:AD46)</f>
        <v>9.5082077945041323</v>
      </c>
      <c r="S47" s="134">
        <f>SUMPRODUCT(S16:S46,AD16:AD46)/SUM(AD16:AD46)</f>
        <v>0</v>
      </c>
      <c r="T47" s="134">
        <f>SUMPRODUCT(T16:T46,AD16:AD46)/SUM(AD16:AD46)</f>
        <v>37.956211442022443</v>
      </c>
      <c r="U47" s="136">
        <f>SUMPRODUCT(U16:U46,AD16:AD46)/SUM(AD16:AD46)</f>
        <v>10.543392067228455</v>
      </c>
      <c r="V47" s="23"/>
      <c r="W47" s="24"/>
      <c r="X47" s="24"/>
      <c r="Y47" s="24"/>
      <c r="Z47" s="24"/>
      <c r="AA47" s="24"/>
      <c r="AB47" s="138" t="s">
        <v>57</v>
      </c>
      <c r="AC47" s="139"/>
      <c r="AD47" s="92">
        <v>173.57</v>
      </c>
      <c r="AE47" s="7"/>
      <c r="AF47" s="8"/>
      <c r="AG47" s="9"/>
      <c r="AH47" s="9"/>
      <c r="AI47" s="9"/>
    </row>
    <row r="48" spans="2:35" ht="19.5" customHeight="1" thickBot="1" x14ac:dyDescent="0.3">
      <c r="B48" s="25"/>
      <c r="C48" s="26"/>
      <c r="D48" s="26"/>
      <c r="E48" s="26"/>
      <c r="F48" s="26"/>
      <c r="G48" s="26"/>
      <c r="H48" s="26"/>
      <c r="I48" s="140" t="s">
        <v>39</v>
      </c>
      <c r="J48" s="141"/>
      <c r="K48" s="141"/>
      <c r="L48" s="141"/>
      <c r="M48" s="141"/>
      <c r="N48" s="141"/>
      <c r="O48" s="142"/>
      <c r="P48" s="156"/>
      <c r="Q48" s="135"/>
      <c r="R48" s="135"/>
      <c r="S48" s="135"/>
      <c r="T48" s="135"/>
      <c r="U48" s="137"/>
      <c r="V48" s="23"/>
      <c r="W48" s="26"/>
      <c r="X48" s="26"/>
      <c r="Y48" s="26"/>
      <c r="Z48" s="26"/>
      <c r="AA48" s="26"/>
      <c r="AB48" s="26"/>
      <c r="AC48" s="26"/>
      <c r="AD48" s="52"/>
    </row>
    <row r="49" spans="2:30" ht="4.5" customHeight="1" x14ac:dyDescent="0.25"/>
    <row r="50" spans="2:30" ht="26.25" customHeight="1" x14ac:dyDescent="0.25">
      <c r="AD50" s="75"/>
    </row>
    <row r="51" spans="2:30" ht="20.25" x14ac:dyDescent="0.3">
      <c r="B51" s="29" t="s">
        <v>46</v>
      </c>
      <c r="C51" s="54"/>
      <c r="D51" s="32"/>
      <c r="E51" s="55"/>
      <c r="F51" s="56"/>
      <c r="G51" s="56"/>
      <c r="H51" s="56"/>
      <c r="I51" s="56"/>
      <c r="J51" s="56"/>
      <c r="K51" s="56" t="s">
        <v>47</v>
      </c>
      <c r="L51" s="56"/>
      <c r="M51" s="56"/>
      <c r="N51" s="55"/>
      <c r="O51" s="55"/>
      <c r="P51" s="32"/>
      <c r="Q51" s="32"/>
      <c r="R51" s="32"/>
      <c r="S51" s="32"/>
      <c r="T51" s="32"/>
      <c r="U51" s="32"/>
      <c r="V51" s="132" t="s">
        <v>64</v>
      </c>
      <c r="W51" s="132"/>
      <c r="X51" s="132"/>
      <c r="Y51" s="25"/>
      <c r="Z51" s="21"/>
      <c r="AA51" s="21"/>
    </row>
    <row r="52" spans="2:30" x14ac:dyDescent="0.25">
      <c r="B52" s="57" t="s">
        <v>40</v>
      </c>
      <c r="C52" s="57"/>
      <c r="D52" s="57"/>
      <c r="E52" s="57"/>
      <c r="F52" s="57"/>
      <c r="G52" s="57"/>
      <c r="K52" s="143" t="s">
        <v>41</v>
      </c>
      <c r="L52" s="143"/>
      <c r="Q52" s="31" t="s">
        <v>42</v>
      </c>
      <c r="W52" s="31" t="s">
        <v>43</v>
      </c>
    </row>
    <row r="53" spans="2:30" ht="11.25" customHeight="1" x14ac:dyDescent="0.25">
      <c r="B53" s="43"/>
      <c r="C53" s="43"/>
      <c r="D53" s="43"/>
      <c r="E53" s="57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10"/>
      <c r="S53" s="10"/>
      <c r="W53" s="10"/>
    </row>
    <row r="54" spans="2:30" ht="20.25" x14ac:dyDescent="0.3">
      <c r="B54" s="29" t="s">
        <v>48</v>
      </c>
      <c r="C54" s="54"/>
      <c r="D54" s="32"/>
      <c r="E54" s="32"/>
      <c r="F54" s="55"/>
      <c r="G54" s="55"/>
      <c r="H54" s="29"/>
      <c r="I54" s="29"/>
      <c r="J54" s="29"/>
      <c r="K54" s="56" t="s">
        <v>49</v>
      </c>
      <c r="L54" s="56"/>
      <c r="M54" s="56"/>
      <c r="N54" s="55"/>
      <c r="O54" s="55"/>
      <c r="P54" s="32"/>
      <c r="Q54" s="32"/>
      <c r="R54" s="32"/>
      <c r="S54" s="32"/>
      <c r="T54" s="32"/>
      <c r="U54" s="32"/>
      <c r="V54" s="132" t="s">
        <v>64</v>
      </c>
      <c r="W54" s="132"/>
      <c r="X54" s="132"/>
      <c r="Y54" s="25"/>
      <c r="Z54" s="21"/>
      <c r="AA54" s="21"/>
    </row>
    <row r="55" spans="2:30" x14ac:dyDescent="0.25">
      <c r="B55" s="57" t="s">
        <v>44</v>
      </c>
      <c r="C55" s="57"/>
      <c r="D55" s="57"/>
      <c r="E55" s="57"/>
      <c r="F55" s="57"/>
      <c r="K55" s="133" t="s">
        <v>41</v>
      </c>
      <c r="L55" s="133"/>
      <c r="N55" s="57"/>
      <c r="O55" s="27"/>
      <c r="P55" s="27"/>
      <c r="Q55" s="31" t="s">
        <v>42</v>
      </c>
      <c r="R55" s="27"/>
      <c r="T55" s="27"/>
      <c r="U55" s="27"/>
      <c r="V55" s="27"/>
      <c r="W55" s="31" t="s">
        <v>43</v>
      </c>
    </row>
    <row r="56" spans="2:30" ht="11.25" customHeight="1" x14ac:dyDescent="0.25">
      <c r="F56" s="10"/>
      <c r="P56" s="10"/>
      <c r="S56" s="10"/>
      <c r="W56" s="10"/>
    </row>
    <row r="57" spans="2:30" ht="20.25" x14ac:dyDescent="0.3">
      <c r="B57" s="132" t="s">
        <v>52</v>
      </c>
      <c r="C57" s="132"/>
      <c r="D57" s="132"/>
      <c r="E57" s="32"/>
      <c r="F57" s="32"/>
      <c r="G57" s="55"/>
      <c r="H57" s="55"/>
      <c r="I57" s="55"/>
      <c r="J57" s="32"/>
      <c r="K57" s="56" t="s">
        <v>53</v>
      </c>
      <c r="L57" s="56"/>
      <c r="M57" s="56"/>
      <c r="N57" s="55"/>
      <c r="O57" s="55"/>
      <c r="P57" s="32"/>
      <c r="Q57" s="32"/>
      <c r="R57" s="32"/>
      <c r="S57" s="32"/>
      <c r="T57" s="32"/>
      <c r="U57" s="32"/>
      <c r="V57" s="132" t="s">
        <v>64</v>
      </c>
      <c r="W57" s="132"/>
      <c r="X57" s="132"/>
      <c r="Y57" s="21"/>
      <c r="Z57" s="21"/>
      <c r="AA57" s="21"/>
    </row>
    <row r="58" spans="2:30" x14ac:dyDescent="0.25">
      <c r="B58" s="10" t="s">
        <v>45</v>
      </c>
      <c r="K58" s="133" t="s">
        <v>41</v>
      </c>
      <c r="L58" s="133"/>
      <c r="N58" s="57"/>
      <c r="O58" s="27"/>
      <c r="P58" s="27"/>
      <c r="Q58" s="31" t="s">
        <v>42</v>
      </c>
      <c r="R58" s="27"/>
      <c r="T58" s="27"/>
      <c r="W58" s="31" t="s">
        <v>43</v>
      </c>
    </row>
    <row r="60" spans="2:30" x14ac:dyDescent="0.25">
      <c r="B60" s="3" t="s">
        <v>55</v>
      </c>
      <c r="C60" s="3"/>
      <c r="D60" s="3"/>
      <c r="E60" s="3"/>
      <c r="F60" s="3"/>
      <c r="G60" s="3"/>
      <c r="H60" s="3"/>
      <c r="I60" s="3"/>
    </row>
  </sheetData>
  <mergeCells count="59">
    <mergeCell ref="K58:L58"/>
    <mergeCell ref="P2:R2"/>
    <mergeCell ref="L5:N5"/>
    <mergeCell ref="O5:P5"/>
    <mergeCell ref="Q5:S5"/>
    <mergeCell ref="L14:L15"/>
    <mergeCell ref="O13:O15"/>
    <mergeCell ref="P14:P15"/>
    <mergeCell ref="S14:S15"/>
    <mergeCell ref="J6:X6"/>
    <mergeCell ref="U5:W5"/>
    <mergeCell ref="V54:X54"/>
    <mergeCell ref="Q14:Q15"/>
    <mergeCell ref="U14:U15"/>
    <mergeCell ref="V14:V15"/>
    <mergeCell ref="R14:R15"/>
    <mergeCell ref="B12:B15"/>
    <mergeCell ref="C12:N13"/>
    <mergeCell ref="O12:X12"/>
    <mergeCell ref="C14:C15"/>
    <mergeCell ref="D14:D15"/>
    <mergeCell ref="E14:E15"/>
    <mergeCell ref="F14:F15"/>
    <mergeCell ref="W14:W15"/>
    <mergeCell ref="T14:T15"/>
    <mergeCell ref="H14:H15"/>
    <mergeCell ref="M14:M15"/>
    <mergeCell ref="I14:I15"/>
    <mergeCell ref="J14:J15"/>
    <mergeCell ref="N14:N15"/>
    <mergeCell ref="G14:G15"/>
    <mergeCell ref="K14:K15"/>
    <mergeCell ref="V57:X57"/>
    <mergeCell ref="V51:X51"/>
    <mergeCell ref="I48:O48"/>
    <mergeCell ref="B47:I47"/>
    <mergeCell ref="J47:K47"/>
    <mergeCell ref="M47:N47"/>
    <mergeCell ref="K52:L52"/>
    <mergeCell ref="K55:L55"/>
    <mergeCell ref="T47:T48"/>
    <mergeCell ref="U47:U48"/>
    <mergeCell ref="B57:D57"/>
    <mergeCell ref="P47:P48"/>
    <mergeCell ref="Q47:Q48"/>
    <mergeCell ref="R47:R48"/>
    <mergeCell ref="S47:S48"/>
    <mergeCell ref="Y10:AD10"/>
    <mergeCell ref="J7:X7"/>
    <mergeCell ref="J8:X8"/>
    <mergeCell ref="J10:X10"/>
    <mergeCell ref="AB47:AC47"/>
    <mergeCell ref="AC12:AC15"/>
    <mergeCell ref="X14:X15"/>
    <mergeCell ref="AD12:AD15"/>
    <mergeCell ref="AB12:AB15"/>
    <mergeCell ref="Z12:Z15"/>
    <mergeCell ref="AA12:AA15"/>
    <mergeCell ref="Y12:Y15"/>
  </mergeCells>
  <printOptions verticalCentered="1"/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11_16</vt:lpstr>
      <vt:lpstr>12_16</vt:lpstr>
      <vt:lpstr>'11_16'!Область_печати</vt:lpstr>
      <vt:lpstr>'12_16'!Область_печати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2016-12-07T12:07:40Z</cp:lastPrinted>
  <dcterms:created xsi:type="dcterms:W3CDTF">2016-11-01T07:39:48Z</dcterms:created>
  <dcterms:modified xsi:type="dcterms:W3CDTF">2017-01-03T11:51:47Z</dcterms:modified>
</cp:coreProperties>
</file>