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640" windowHeight="11760" activeTab="1"/>
  </bookViews>
  <sheets>
    <sheet name="11_16" sheetId="1" r:id="rId1"/>
    <sheet name="12_16)" sheetId="2" r:id="rId2"/>
  </sheets>
  <definedNames>
    <definedName name="_xlnm.Print_Area" localSheetId="0">'11_16'!$B$1:$AD$59</definedName>
    <definedName name="_xlnm.Print_Area" localSheetId="1">'12_16)'!$B$1:$AD$60</definedName>
  </definedNames>
  <calcPr calcId="145621"/>
</workbook>
</file>

<file path=xl/calcChain.xml><?xml version="1.0" encoding="utf-8"?>
<calcChain xmlns="http://schemas.openxmlformats.org/spreadsheetml/2006/main">
  <c r="U46" i="2" l="1"/>
  <c r="R46" i="2"/>
  <c r="U45" i="2"/>
  <c r="R45" i="2"/>
  <c r="U44" i="2"/>
  <c r="R44" i="2"/>
  <c r="U43" i="2"/>
  <c r="R43" i="2"/>
  <c r="U41" i="2" l="1"/>
  <c r="R41" i="2"/>
  <c r="U40" i="2"/>
  <c r="R40" i="2"/>
  <c r="U39" i="2"/>
  <c r="R39" i="2"/>
  <c r="U38" i="2"/>
  <c r="R38" i="2"/>
  <c r="U37" i="2"/>
  <c r="R37" i="2"/>
  <c r="U36" i="2"/>
  <c r="R36" i="2"/>
  <c r="X42" i="2"/>
  <c r="U42" i="2"/>
  <c r="R42" i="2"/>
  <c r="U34" i="2" l="1"/>
  <c r="R34" i="2"/>
  <c r="U33" i="2"/>
  <c r="R33" i="2"/>
  <c r="U32" i="2"/>
  <c r="R32" i="2"/>
  <c r="U31" i="2"/>
  <c r="R31" i="2"/>
  <c r="U30" i="2"/>
  <c r="R30" i="2"/>
  <c r="U29" i="2"/>
  <c r="R29" i="2"/>
  <c r="X35" i="2"/>
  <c r="U35" i="2"/>
  <c r="R35" i="2"/>
  <c r="U27" i="2" l="1"/>
  <c r="R27" i="2"/>
  <c r="U26" i="2"/>
  <c r="R26" i="2"/>
  <c r="U25" i="2"/>
  <c r="R25" i="2"/>
  <c r="U24" i="2"/>
  <c r="R24" i="2"/>
  <c r="U23" i="2"/>
  <c r="R23" i="2"/>
  <c r="U22" i="2"/>
  <c r="R22" i="2"/>
  <c r="X28" i="2"/>
  <c r="U28" i="2"/>
  <c r="R28" i="2"/>
  <c r="U20" i="2" l="1"/>
  <c r="R20" i="2"/>
  <c r="U19" i="2"/>
  <c r="R19" i="2"/>
  <c r="U18" i="2"/>
  <c r="R18" i="2"/>
  <c r="U17" i="2"/>
  <c r="R17" i="2"/>
  <c r="U16" i="2"/>
  <c r="R16" i="2"/>
  <c r="X21" i="2"/>
  <c r="U21" i="2"/>
  <c r="R21" i="2"/>
  <c r="AE45" i="2" l="1"/>
  <c r="T47" i="2"/>
  <c r="S47" i="2"/>
  <c r="Q47" i="2"/>
  <c r="P47" i="2"/>
  <c r="AE46" i="2"/>
  <c r="AF46" i="2" s="1"/>
  <c r="AE44" i="2"/>
  <c r="AF44" i="2" s="1"/>
  <c r="AF43" i="2"/>
  <c r="AE43" i="2"/>
  <c r="AE42" i="2"/>
  <c r="AF42" i="2" s="1"/>
  <c r="AF41" i="2"/>
  <c r="AE41" i="2"/>
  <c r="AF40" i="2"/>
  <c r="AE40" i="2"/>
  <c r="AF39" i="2"/>
  <c r="AE39" i="2"/>
  <c r="AF38" i="2"/>
  <c r="AE38" i="2"/>
  <c r="AF37" i="2"/>
  <c r="AE37" i="2"/>
  <c r="AE36" i="2"/>
  <c r="AF36" i="2" s="1"/>
  <c r="AE35" i="2"/>
  <c r="AF35" i="2" s="1"/>
  <c r="AE34" i="2"/>
  <c r="AF34" i="2" s="1"/>
  <c r="AE33" i="2"/>
  <c r="AF33" i="2" s="1"/>
  <c r="AE32" i="2"/>
  <c r="AF32" i="2" s="1"/>
  <c r="AE31" i="2"/>
  <c r="AF31" i="2" s="1"/>
  <c r="AE30" i="2"/>
  <c r="AF30" i="2" s="1"/>
  <c r="AE29" i="2"/>
  <c r="AF29" i="2" s="1"/>
  <c r="AE28" i="2"/>
  <c r="AF28" i="2" s="1"/>
  <c r="AE27" i="2"/>
  <c r="AF27" i="2" s="1"/>
  <c r="AE26" i="2"/>
  <c r="AF26" i="2" s="1"/>
  <c r="AE25" i="2"/>
  <c r="AF25" i="2" s="1"/>
  <c r="AE24" i="2"/>
  <c r="AF24" i="2" s="1"/>
  <c r="AE23" i="2"/>
  <c r="AF23" i="2" s="1"/>
  <c r="AE22" i="2"/>
  <c r="AF22" i="2" s="1"/>
  <c r="AE21" i="2"/>
  <c r="AF21" i="2" s="1"/>
  <c r="AE20" i="2"/>
  <c r="AF20" i="2" s="1"/>
  <c r="AE19" i="2"/>
  <c r="AF19" i="2" s="1"/>
  <c r="AE18" i="2"/>
  <c r="AF18" i="2" s="1"/>
  <c r="AE17" i="2"/>
  <c r="AF17" i="2" s="1"/>
  <c r="AE16" i="2"/>
  <c r="AF16" i="2" s="1"/>
  <c r="U47" i="2"/>
  <c r="R47" i="2"/>
  <c r="U45" i="1" l="1"/>
  <c r="R45" i="1"/>
  <c r="U43" i="1"/>
  <c r="R43" i="1"/>
  <c r="U42" i="1"/>
  <c r="R42" i="1"/>
  <c r="U41" i="1"/>
  <c r="R41" i="1"/>
  <c r="U40" i="1"/>
  <c r="R40" i="1"/>
  <c r="U39" i="1"/>
  <c r="R39" i="1"/>
  <c r="U38" i="1"/>
  <c r="R38" i="1"/>
  <c r="U36" i="1"/>
  <c r="R36" i="1"/>
  <c r="U35" i="1"/>
  <c r="R35" i="1"/>
  <c r="U34" i="1"/>
  <c r="R34" i="1"/>
  <c r="U33" i="1"/>
  <c r="R33" i="1"/>
  <c r="U32" i="1"/>
  <c r="R32" i="1"/>
  <c r="U31" i="1"/>
  <c r="R31" i="1"/>
  <c r="U29" i="1"/>
  <c r="R29" i="1"/>
  <c r="U28" i="1"/>
  <c r="R28" i="1"/>
  <c r="U27" i="1"/>
  <c r="R27" i="1"/>
  <c r="U26" i="1"/>
  <c r="R26" i="1"/>
  <c r="U25" i="1"/>
  <c r="R25" i="1"/>
  <c r="U23" i="1"/>
  <c r="R23" i="1"/>
  <c r="U22" i="1"/>
  <c r="R22" i="1"/>
  <c r="U21" i="1"/>
  <c r="R21" i="1"/>
  <c r="U20" i="1"/>
  <c r="R20" i="1"/>
  <c r="U19" i="1"/>
  <c r="R19" i="1"/>
  <c r="U18" i="1"/>
  <c r="R18" i="1"/>
  <c r="U17" i="1"/>
  <c r="R17" i="1"/>
  <c r="X44" i="1" l="1"/>
  <c r="U44" i="1"/>
  <c r="R44" i="1"/>
  <c r="X37" i="1" l="1"/>
  <c r="U37" i="1"/>
  <c r="R37" i="1"/>
  <c r="X30" i="1" l="1"/>
  <c r="U30" i="1"/>
  <c r="R30" i="1"/>
  <c r="X24" i="1" l="1"/>
  <c r="U24" i="1"/>
  <c r="R24" i="1"/>
  <c r="X16" i="1"/>
  <c r="U16" i="1"/>
  <c r="R16" i="1"/>
  <c r="U46" i="1" l="1"/>
  <c r="T46" i="1"/>
  <c r="S46" i="1"/>
  <c r="Q46" i="1"/>
  <c r="P46" i="1"/>
  <c r="AE45" i="1"/>
  <c r="AF45" i="1" s="1"/>
  <c r="AE44" i="1"/>
  <c r="AF44" i="1" s="1"/>
  <c r="AE43" i="1"/>
  <c r="AF43" i="1" s="1"/>
  <c r="AE42" i="1"/>
  <c r="AF42" i="1" s="1"/>
  <c r="AE41" i="1"/>
  <c r="AF41" i="1" s="1"/>
  <c r="AE40" i="1"/>
  <c r="AF40" i="1" s="1"/>
  <c r="AE39" i="1"/>
  <c r="AF39" i="1" s="1"/>
  <c r="AE38" i="1"/>
  <c r="AF38" i="1" s="1"/>
  <c r="AE37" i="1"/>
  <c r="AF37" i="1" s="1"/>
  <c r="AE36" i="1"/>
  <c r="AF36" i="1" s="1"/>
  <c r="AE35" i="1"/>
  <c r="AF35" i="1" s="1"/>
  <c r="AE34" i="1"/>
  <c r="AF34" i="1" s="1"/>
  <c r="AE33" i="1"/>
  <c r="AF33" i="1" s="1"/>
  <c r="AE32" i="1"/>
  <c r="AF32" i="1" s="1"/>
  <c r="AE31" i="1"/>
  <c r="AF31" i="1" s="1"/>
  <c r="AE30" i="1"/>
  <c r="AF30" i="1" s="1"/>
  <c r="AE29" i="1"/>
  <c r="AF29" i="1" s="1"/>
  <c r="AE28" i="1"/>
  <c r="AF28" i="1" s="1"/>
  <c r="AE27" i="1"/>
  <c r="AF27" i="1" s="1"/>
  <c r="AE26" i="1"/>
  <c r="AF26" i="1" s="1"/>
  <c r="AE25" i="1"/>
  <c r="AF25" i="1" s="1"/>
  <c r="AE24" i="1"/>
  <c r="AF24" i="1" s="1"/>
  <c r="AE23" i="1"/>
  <c r="AF23" i="1" s="1"/>
  <c r="AE22" i="1"/>
  <c r="AF22" i="1" s="1"/>
  <c r="AE21" i="1"/>
  <c r="AF21" i="1" s="1"/>
  <c r="AE20" i="1"/>
  <c r="AF20" i="1" s="1"/>
  <c r="AE19" i="1"/>
  <c r="AF19" i="1" s="1"/>
  <c r="AE18" i="1"/>
  <c r="AF18" i="1" s="1"/>
  <c r="AE17" i="1"/>
  <c r="AF17" i="1" s="1"/>
  <c r="AE16" i="1"/>
  <c r="AF16" i="1" s="1"/>
  <c r="R46" i="1"/>
</calcChain>
</file>

<file path=xl/sharedStrings.xml><?xml version="1.0" encoding="utf-8"?>
<sst xmlns="http://schemas.openxmlformats.org/spreadsheetml/2006/main" count="142" uniqueCount="65">
  <si>
    <t>ПАТ "УКРТРАНСГАЗ"</t>
  </si>
  <si>
    <t xml:space="preserve">ПАСПОРТ ФІЗИКО-ХІМІЧНИХ ПОКАЗНИКІВ ПРИРОДНОГО ГАЗУ </t>
  </si>
  <si>
    <t>Вимірювальна хіміко-аналітична лабораторія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</si>
  <si>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</si>
  <si>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</si>
  <si>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</si>
  <si>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t>Температура точки роси вологи (Р = 3.92 МПа), ºС</t>
  </si>
  <si>
    <t>Температура точки роси вуглеводнів, ºС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</si>
  <si>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</si>
  <si>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</si>
  <si>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</si>
  <si>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</si>
  <si>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</si>
  <si>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t xml:space="preserve">Температура вимірювання/згоряння при </t>
  </si>
  <si>
    <t>20/25ºС</t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</si>
  <si>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</si>
  <si>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</si>
  <si>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</si>
  <si>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</si>
  <si>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</si>
  <si>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</si>
  <si>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</si>
  <si>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</si>
  <si>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</si>
  <si>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</si>
  <si>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</si>
  <si>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</si>
  <si>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</si>
  <si>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</si>
  <si>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</si>
  <si>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</si>
  <si>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</si>
  <si>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</si>
  <si>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</si>
  <si>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</si>
  <si>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</si>
  <si>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Умовно постійні компоненти, мол. % від 01.01.2016 р.</t>
  </si>
  <si>
    <t>Гелій</t>
  </si>
  <si>
    <t>Водень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</si>
  <si>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</si>
  <si>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</si>
  <si>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</si>
  <si>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</si>
  <si>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</si>
  <si>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</si>
  <si>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t>Метрологічна служба, яка вимірює обсяги газу</t>
  </si>
  <si>
    <t>Начальник Хустського ЛВУМГ</t>
  </si>
  <si>
    <t>Шак В.Ю.</t>
  </si>
  <si>
    <t>Хімік ВХАЛ Хустського ЛВУМГ</t>
  </si>
  <si>
    <t>Шишола В.Й.</t>
  </si>
  <si>
    <r>
      <t xml:space="preserve">Філія </t>
    </r>
    <r>
      <rPr>
        <u/>
        <sz val="11"/>
        <rFont val="Times New Roman"/>
        <family val="1"/>
        <charset val="204"/>
      </rPr>
      <t>УМГ "Прикарпаттрансгаз"</t>
    </r>
  </si>
  <si>
    <r>
      <t xml:space="preserve">Свідоцтво № </t>
    </r>
    <r>
      <rPr>
        <u/>
        <sz val="11"/>
        <rFont val="Times New Roman"/>
        <family val="1"/>
        <charset val="204"/>
      </rPr>
      <t>РВ-0060-15</t>
    </r>
    <r>
      <rPr>
        <sz val="11"/>
        <rFont val="Times New Roman"/>
        <family val="1"/>
        <charset val="204"/>
      </rPr>
      <t xml:space="preserve"> чинне до </t>
    </r>
    <r>
      <rPr>
        <u/>
        <sz val="11"/>
        <rFont val="Times New Roman"/>
        <family val="1"/>
        <charset val="204"/>
      </rPr>
      <t>29.11.2020р.</t>
    </r>
  </si>
  <si>
    <t>Начальник ЛВДС</t>
  </si>
  <si>
    <t>Журавель Є.В.</t>
  </si>
  <si>
    <t>01.12.2016р.</t>
  </si>
  <si>
    <t>*  Обсяг природного газу за місяць з урахуванням ВТВ та прямих споживачів</t>
  </si>
  <si>
    <r>
      <t xml:space="preserve">маршрут   </t>
    </r>
    <r>
      <rPr>
        <b/>
        <u/>
        <sz val="16"/>
        <rFont val="Times New Roman"/>
        <family val="1"/>
        <charset val="204"/>
      </rPr>
      <t>№ 491</t>
    </r>
  </si>
  <si>
    <t>Всього*:</t>
  </si>
  <si>
    <t>за період з 01.11.2016р. по  30.11.2016р.</t>
  </si>
  <si>
    <r>
      <t xml:space="preserve">переданого  </t>
    </r>
    <r>
      <rPr>
        <b/>
        <u/>
        <sz val="16"/>
        <color theme="1"/>
        <rFont val="Times New Roman"/>
        <family val="1"/>
        <charset val="204"/>
      </rPr>
      <t>Хустським ЛВУМГ</t>
    </r>
    <r>
      <rPr>
        <b/>
        <sz val="16"/>
        <color theme="1"/>
        <rFont val="Times New Roman"/>
        <family val="1"/>
        <charset val="204"/>
      </rPr>
      <t xml:space="preserve">  </t>
    </r>
    <r>
      <rPr>
        <sz val="14"/>
        <color theme="1"/>
        <rFont val="Times New Roman"/>
        <family val="1"/>
        <charset val="204"/>
      </rPr>
      <t xml:space="preserve">та прийнятого  </t>
    </r>
    <r>
      <rPr>
        <b/>
        <u/>
        <sz val="16"/>
        <color theme="1"/>
        <rFont val="Times New Roman"/>
        <family val="1"/>
        <charset val="204"/>
      </rPr>
      <t>ПАТ "Закарпатгаз"</t>
    </r>
    <r>
      <rPr>
        <sz val="14"/>
        <color theme="1"/>
        <rFont val="Times New Roman"/>
        <family val="1"/>
        <charset val="204"/>
      </rPr>
      <t xml:space="preserve"> Закарпатської області</t>
    </r>
  </si>
  <si>
    <t xml:space="preserve">по ГРС   "Воловець", "Перечин", "В.Березний" </t>
  </si>
  <si>
    <r>
      <t xml:space="preserve">газопроводу  </t>
    </r>
    <r>
      <rPr>
        <b/>
        <u/>
        <sz val="14"/>
        <color theme="1"/>
        <rFont val="Times New Roman"/>
        <family val="1"/>
        <charset val="204"/>
      </rPr>
      <t>"</t>
    </r>
    <r>
      <rPr>
        <b/>
        <u/>
        <sz val="16"/>
        <color theme="1"/>
        <rFont val="Times New Roman"/>
        <family val="1"/>
        <charset val="204"/>
      </rPr>
      <t>УПУ"</t>
    </r>
  </si>
  <si>
    <t>ГВС-Теково Хустського ЛВУМГ</t>
  </si>
  <si>
    <t>за період з 01.12.2016р. по  31.12.2016р.</t>
  </si>
  <si>
    <t>03.01.2017р.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</si>
</sst>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2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165" fontId="0" fillId="0" borderId="0" xfId="0" applyNumberFormat="1"/>
    <xf numFmtId="0" fontId="6" fillId="0" borderId="0" xfId="0" applyFont="1" applyAlignment="1">
      <alignment horizontal="center"/>
    </xf>
    <xf numFmtId="2" fontId="0" fillId="0" borderId="0" xfId="0" applyNumberFormat="1" applyProtection="1"/>
    <xf numFmtId="0" fontId="7" fillId="0" borderId="0" xfId="0" applyFont="1" applyAlignment="1" applyProtection="1">
      <alignment vertical="center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165" fontId="8" fillId="0" borderId="18" xfId="0" applyNumberFormat="1" applyFont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9" fillId="0" borderId="0" xfId="0" applyFont="1" applyProtection="1">
      <protection locked="0"/>
    </xf>
    <xf numFmtId="2" fontId="8" fillId="0" borderId="17" xfId="0" applyNumberFormat="1" applyFont="1" applyBorder="1" applyAlignment="1" applyProtection="1">
      <alignment horizontal="center" vertical="center" wrapText="1"/>
      <protection locked="0"/>
    </xf>
    <xf numFmtId="164" fontId="8" fillId="0" borderId="37" xfId="0" applyNumberFormat="1" applyFont="1" applyBorder="1" applyProtection="1">
      <protection locked="0"/>
    </xf>
    <xf numFmtId="164" fontId="8" fillId="0" borderId="40" xfId="0" applyNumberFormat="1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Protection="1"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10" fillId="0" borderId="44" xfId="0" applyFont="1" applyBorder="1" applyProtection="1">
      <protection locked="0"/>
    </xf>
    <xf numFmtId="14" fontId="1" fillId="0" borderId="0" xfId="0" applyNumberFormat="1" applyFont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9" fillId="0" borderId="44" xfId="0" applyFont="1" applyBorder="1" applyProtection="1">
      <protection locked="0"/>
    </xf>
    <xf numFmtId="0" fontId="11" fillId="0" borderId="0" xfId="0" applyFont="1" applyAlignment="1" applyProtection="1">
      <protection locked="0"/>
    </xf>
    <xf numFmtId="0" fontId="12" fillId="0" borderId="0" xfId="0" applyFont="1" applyBorder="1" applyAlignment="1" applyProtection="1">
      <protection locked="0"/>
    </xf>
    <xf numFmtId="0" fontId="13" fillId="0" borderId="0" xfId="0" applyFont="1" applyBorder="1" applyAlignme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4" fillId="0" borderId="0" xfId="0" applyFont="1"/>
    <xf numFmtId="165" fontId="8" fillId="0" borderId="17" xfId="0" applyNumberFormat="1" applyFont="1" applyBorder="1" applyAlignment="1" applyProtection="1">
      <alignment horizontal="center" vertical="center" wrapText="1"/>
      <protection locked="0"/>
    </xf>
    <xf numFmtId="165" fontId="8" fillId="0" borderId="29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Protection="1">
      <protection locked="0"/>
    </xf>
    <xf numFmtId="0" fontId="14" fillId="0" borderId="0" xfId="0" applyFont="1" applyBorder="1"/>
    <xf numFmtId="0" fontId="2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14" fillId="0" borderId="0" xfId="0" applyFont="1" applyBorder="1" applyAlignment="1"/>
    <xf numFmtId="0" fontId="2" fillId="0" borderId="0" xfId="0" applyFont="1" applyBorder="1" applyAlignment="1" applyProtection="1"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Protection="1">
      <protection locked="0"/>
    </xf>
    <xf numFmtId="14" fontId="7" fillId="0" borderId="0" xfId="0" applyNumberFormat="1" applyFont="1" applyProtection="1">
      <protection locked="0"/>
    </xf>
    <xf numFmtId="0" fontId="13" fillId="0" borderId="0" xfId="0" applyFont="1" applyBorder="1" applyAlignment="1" applyProtection="1">
      <alignment horizontal="center"/>
      <protection locked="0"/>
    </xf>
    <xf numFmtId="164" fontId="8" fillId="0" borderId="0" xfId="0" applyNumberFormat="1" applyFont="1" applyAlignment="1" applyProtection="1">
      <alignment vertical="center" wrapText="1"/>
      <protection locked="0"/>
    </xf>
    <xf numFmtId="0" fontId="10" fillId="0" borderId="44" xfId="0" applyFont="1" applyBorder="1" applyAlignment="1" applyProtection="1"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8" fillId="0" borderId="44" xfId="0" applyFont="1" applyBorder="1" applyAlignment="1" applyProtection="1">
      <alignment vertical="center"/>
      <protection locked="0"/>
    </xf>
    <xf numFmtId="0" fontId="0" fillId="0" borderId="44" xfId="0" applyBorder="1" applyProtection="1">
      <protection locked="0"/>
    </xf>
    <xf numFmtId="0" fontId="15" fillId="0" borderId="0" xfId="0" applyFont="1" applyBorder="1" applyAlignment="1"/>
    <xf numFmtId="0" fontId="8" fillId="0" borderId="26" xfId="0" applyFont="1" applyBorder="1" applyAlignment="1" applyProtection="1">
      <alignment horizontal="center" vertical="center" wrapText="1"/>
      <protection locked="0"/>
    </xf>
    <xf numFmtId="4" fontId="8" fillId="0" borderId="27" xfId="0" applyNumberFormat="1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vertical="center" wrapText="1"/>
      <protection locked="0"/>
    </xf>
    <xf numFmtId="2" fontId="8" fillId="0" borderId="26" xfId="0" applyNumberFormat="1" applyFont="1" applyBorder="1" applyAlignment="1" applyProtection="1">
      <alignment horizontal="center" vertical="center" wrapText="1"/>
      <protection locked="0"/>
    </xf>
    <xf numFmtId="2" fontId="8" fillId="0" borderId="30" xfId="0" applyNumberFormat="1" applyFont="1" applyBorder="1" applyAlignment="1" applyProtection="1">
      <alignment horizontal="center" vertical="center" wrapText="1"/>
      <protection locked="0"/>
    </xf>
    <xf numFmtId="0" fontId="16" fillId="0" borderId="0" xfId="0" applyFont="1"/>
    <xf numFmtId="2" fontId="8" fillId="0" borderId="18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protection locked="0"/>
    </xf>
    <xf numFmtId="0" fontId="10" fillId="0" borderId="0" xfId="0" applyFont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2" fontId="8" fillId="0" borderId="32" xfId="0" applyNumberFormat="1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vertical="center"/>
      <protection locked="0"/>
    </xf>
    <xf numFmtId="0" fontId="8" fillId="0" borderId="46" xfId="0" applyFont="1" applyBorder="1" applyAlignment="1" applyProtection="1">
      <alignment horizontal="center" vertical="center" wrapText="1"/>
      <protection locked="0"/>
    </xf>
    <xf numFmtId="0" fontId="8" fillId="0" borderId="47" xfId="0" applyFont="1" applyBorder="1" applyAlignment="1" applyProtection="1">
      <alignment horizontal="center" vertical="center" wrapText="1"/>
      <protection locked="0"/>
    </xf>
    <xf numFmtId="164" fontId="0" fillId="0" borderId="0" xfId="0" applyNumberFormat="1" applyProtection="1">
      <protection locked="0"/>
    </xf>
    <xf numFmtId="0" fontId="13" fillId="0" borderId="0" xfId="0" applyFont="1" applyBorder="1" applyAlignment="1" applyProtection="1">
      <alignment horizontal="center"/>
      <protection locked="0"/>
    </xf>
    <xf numFmtId="164" fontId="23" fillId="0" borderId="26" xfId="0" applyNumberFormat="1" applyFont="1" applyBorder="1" applyAlignment="1" applyProtection="1">
      <alignment horizontal="center" vertical="center" wrapText="1"/>
      <protection locked="0"/>
    </xf>
    <xf numFmtId="164" fontId="24" fillId="0" borderId="26" xfId="0" applyNumberFormat="1" applyFont="1" applyBorder="1" applyAlignment="1" applyProtection="1">
      <alignment horizontal="center" vertical="center" wrapText="1"/>
      <protection locked="0"/>
    </xf>
    <xf numFmtId="164" fontId="24" fillId="0" borderId="28" xfId="0" applyNumberFormat="1" applyFont="1" applyBorder="1" applyAlignment="1" applyProtection="1">
      <alignment horizontal="center" vertical="center" wrapText="1"/>
      <protection locked="0"/>
    </xf>
    <xf numFmtId="0" fontId="25" fillId="0" borderId="0" xfId="0" applyFont="1" applyProtection="1">
      <protection locked="0"/>
    </xf>
    <xf numFmtId="0" fontId="24" fillId="0" borderId="26" xfId="0" applyFont="1" applyBorder="1" applyAlignment="1" applyProtection="1">
      <alignment horizontal="center" vertical="center" wrapText="1"/>
      <protection locked="0"/>
    </xf>
    <xf numFmtId="4" fontId="24" fillId="0" borderId="27" xfId="0" applyNumberFormat="1" applyFont="1" applyBorder="1" applyAlignment="1" applyProtection="1">
      <alignment horizontal="center" vertical="center" wrapText="1"/>
      <protection locked="0"/>
    </xf>
    <xf numFmtId="0" fontId="24" fillId="0" borderId="25" xfId="0" applyFont="1" applyBorder="1" applyAlignment="1" applyProtection="1">
      <alignment horizontal="center" vertical="center" wrapText="1"/>
      <protection locked="0"/>
    </xf>
    <xf numFmtId="2" fontId="24" fillId="0" borderId="26" xfId="0" applyNumberFormat="1" applyFont="1" applyBorder="1" applyAlignment="1" applyProtection="1">
      <alignment horizontal="center" vertical="center" wrapText="1"/>
      <protection locked="0"/>
    </xf>
    <xf numFmtId="2" fontId="24" fillId="0" borderId="30" xfId="0" applyNumberFormat="1" applyFont="1" applyBorder="1" applyAlignment="1" applyProtection="1">
      <alignment horizontal="center" vertical="center" wrapText="1"/>
      <protection locked="0"/>
    </xf>
    <xf numFmtId="0" fontId="24" fillId="0" borderId="30" xfId="0" applyFont="1" applyBorder="1" applyAlignment="1" applyProtection="1">
      <alignment horizontal="center" vertical="center" wrapText="1"/>
      <protection locked="0"/>
    </xf>
    <xf numFmtId="164" fontId="24" fillId="0" borderId="17" xfId="0" applyNumberFormat="1" applyFont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 applyProtection="1">
      <alignment horizontal="center" vertical="center" wrapText="1"/>
      <protection locked="0"/>
    </xf>
    <xf numFmtId="0" fontId="24" fillId="0" borderId="29" xfId="0" applyFont="1" applyBorder="1" applyAlignment="1" applyProtection="1">
      <alignment horizontal="center" vertical="center" wrapText="1"/>
      <protection locked="0"/>
    </xf>
    <xf numFmtId="0" fontId="24" fillId="0" borderId="17" xfId="0" applyFont="1" applyBorder="1" applyAlignment="1" applyProtection="1">
      <alignment horizontal="center" vertical="center" wrapText="1"/>
      <protection locked="0"/>
    </xf>
    <xf numFmtId="2" fontId="24" fillId="0" borderId="18" xfId="0" applyNumberFormat="1" applyFont="1" applyBorder="1" applyAlignment="1" applyProtection="1">
      <alignment horizontal="center" vertical="center" wrapText="1"/>
      <protection locked="0"/>
    </xf>
    <xf numFmtId="0" fontId="24" fillId="0" borderId="16" xfId="0" applyFont="1" applyBorder="1" applyAlignment="1" applyProtection="1">
      <alignment horizontal="center" vertical="center" wrapText="1"/>
      <protection locked="0"/>
    </xf>
    <xf numFmtId="2" fontId="24" fillId="0" borderId="17" xfId="0" applyNumberFormat="1" applyFont="1" applyBorder="1" applyAlignment="1" applyProtection="1">
      <alignment horizontal="center" vertical="center" wrapText="1"/>
      <protection locked="0"/>
    </xf>
    <xf numFmtId="0" fontId="24" fillId="0" borderId="18" xfId="0" applyFont="1" applyBorder="1" applyAlignment="1" applyProtection="1">
      <alignment horizontal="center" vertical="center" wrapText="1"/>
      <protection locked="0"/>
    </xf>
    <xf numFmtId="165" fontId="24" fillId="0" borderId="18" xfId="0" applyNumberFormat="1" applyFont="1" applyBorder="1" applyAlignment="1" applyProtection="1">
      <alignment horizontal="center" vertical="center" wrapText="1"/>
      <protection locked="0"/>
    </xf>
    <xf numFmtId="165" fontId="24" fillId="0" borderId="17" xfId="0" applyNumberFormat="1" applyFont="1" applyBorder="1" applyAlignment="1" applyProtection="1">
      <alignment horizontal="center" vertical="center" wrapText="1"/>
      <protection locked="0"/>
    </xf>
    <xf numFmtId="165" fontId="24" fillId="0" borderId="49" xfId="0" applyNumberFormat="1" applyFont="1" applyBorder="1" applyAlignment="1" applyProtection="1">
      <alignment horizontal="center" vertical="center" wrapText="1"/>
      <protection locked="0"/>
    </xf>
    <xf numFmtId="164" fontId="24" fillId="0" borderId="10" xfId="0" applyNumberFormat="1" applyFont="1" applyBorder="1" applyAlignment="1" applyProtection="1">
      <alignment horizontal="center" vertical="center" wrapText="1"/>
      <protection locked="0"/>
    </xf>
    <xf numFmtId="164" fontId="24" fillId="0" borderId="48" xfId="0" applyNumberFormat="1" applyFont="1" applyBorder="1" applyAlignment="1" applyProtection="1">
      <alignment horizontal="center" vertical="center" wrapText="1"/>
      <protection locked="0"/>
    </xf>
    <xf numFmtId="164" fontId="24" fillId="0" borderId="29" xfId="0" applyNumberFormat="1" applyFont="1" applyBorder="1" applyAlignment="1" applyProtection="1">
      <alignment horizontal="center" vertical="center" wrapText="1"/>
      <protection locked="0"/>
    </xf>
    <xf numFmtId="164" fontId="24" fillId="0" borderId="50" xfId="0" applyNumberFormat="1" applyFont="1" applyBorder="1" applyAlignment="1" applyProtection="1">
      <alignment horizontal="center" vertical="center" wrapText="1"/>
      <protection locked="0"/>
    </xf>
    <xf numFmtId="0" fontId="24" fillId="0" borderId="51" xfId="0" applyFont="1" applyBorder="1" applyAlignment="1" applyProtection="1">
      <alignment horizontal="center" vertical="center" wrapText="1"/>
      <protection locked="0"/>
    </xf>
    <xf numFmtId="0" fontId="24" fillId="0" borderId="46" xfId="0" applyFont="1" applyBorder="1" applyAlignment="1" applyProtection="1">
      <alignment horizontal="center" vertical="center" wrapText="1"/>
      <protection locked="0"/>
    </xf>
    <xf numFmtId="2" fontId="24" fillId="0" borderId="47" xfId="0" applyNumberFormat="1" applyFont="1" applyBorder="1" applyAlignment="1" applyProtection="1">
      <alignment horizontal="center" vertical="center" wrapText="1"/>
      <protection locked="0"/>
    </xf>
    <xf numFmtId="0" fontId="25" fillId="0" borderId="29" xfId="0" applyFont="1" applyBorder="1" applyProtection="1">
      <protection locked="0"/>
    </xf>
    <xf numFmtId="165" fontId="24" fillId="0" borderId="27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24" fillId="0" borderId="34" xfId="0" applyFont="1" applyBorder="1" applyAlignment="1" applyProtection="1">
      <alignment horizontal="center" vertical="center" wrapText="1"/>
      <protection locked="0"/>
    </xf>
    <xf numFmtId="0" fontId="24" fillId="0" borderId="37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textRotation="90" wrapText="1"/>
      <protection locked="0"/>
    </xf>
    <xf numFmtId="0" fontId="3" fillId="0" borderId="26" xfId="0" applyFont="1" applyBorder="1" applyAlignment="1" applyProtection="1">
      <alignment horizontal="center" vertical="center" textRotation="90" wrapText="1"/>
      <protection locked="0"/>
    </xf>
    <xf numFmtId="0" fontId="3" fillId="0" borderId="9" xfId="0" applyFont="1" applyBorder="1" applyAlignment="1" applyProtection="1">
      <alignment horizontal="center" vertical="center" textRotation="90" wrapText="1"/>
      <protection locked="0"/>
    </xf>
    <xf numFmtId="0" fontId="3" fillId="0" borderId="18" xfId="0" applyFont="1" applyBorder="1" applyAlignment="1" applyProtection="1">
      <alignment horizontal="center" vertical="center" textRotation="90" wrapText="1"/>
      <protection locked="0"/>
    </xf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3" fillId="0" borderId="19" xfId="0" applyFont="1" applyBorder="1" applyAlignment="1" applyProtection="1">
      <alignment horizontal="center" vertical="center" textRotation="90" wrapText="1"/>
      <protection locked="0"/>
    </xf>
    <xf numFmtId="0" fontId="3" fillId="0" borderId="25" xfId="0" applyFont="1" applyBorder="1" applyAlignment="1" applyProtection="1">
      <alignment horizontal="center" vertical="center" textRotation="90" wrapText="1"/>
      <protection locked="0"/>
    </xf>
    <xf numFmtId="0" fontId="3" fillId="0" borderId="7" xfId="0" applyFont="1" applyBorder="1" applyAlignment="1" applyProtection="1">
      <alignment horizontal="center" vertical="center" textRotation="90" wrapText="1"/>
      <protection locked="0"/>
    </xf>
    <xf numFmtId="0" fontId="3" fillId="0" borderId="16" xfId="0" applyFont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left" vertical="center" textRotation="90" wrapText="1"/>
      <protection locked="0"/>
    </xf>
    <xf numFmtId="0" fontId="3" fillId="0" borderId="17" xfId="0" applyFont="1" applyBorder="1" applyAlignment="1" applyProtection="1">
      <alignment horizontal="left" vertical="center" textRotation="90" wrapText="1"/>
      <protection locked="0"/>
    </xf>
    <xf numFmtId="0" fontId="3" fillId="0" borderId="8" xfId="0" applyFont="1" applyBorder="1" applyAlignment="1" applyProtection="1">
      <alignment horizontal="right" vertical="center" textRotation="90" wrapText="1"/>
      <protection locked="0"/>
    </xf>
    <xf numFmtId="0" fontId="3" fillId="0" borderId="17" xfId="0" applyFont="1" applyBorder="1" applyAlignment="1" applyProtection="1">
      <alignment horizontal="right" vertical="center" textRotation="90" wrapText="1"/>
      <protection locked="0"/>
    </xf>
    <xf numFmtId="0" fontId="3" fillId="0" borderId="21" xfId="0" applyFont="1" applyBorder="1" applyAlignment="1" applyProtection="1">
      <alignment horizontal="center" vertical="center" textRotation="90" wrapText="1"/>
      <protection locked="0"/>
    </xf>
    <xf numFmtId="0" fontId="3" fillId="0" borderId="27" xfId="0" applyFont="1" applyBorder="1" applyAlignment="1" applyProtection="1">
      <alignment horizontal="center" vertical="center" textRotation="90" wrapText="1"/>
      <protection locked="0"/>
    </xf>
    <xf numFmtId="0" fontId="3" fillId="0" borderId="24" xfId="0" applyFont="1" applyBorder="1" applyAlignment="1" applyProtection="1">
      <alignment horizontal="center" vertical="center" textRotation="90" wrapText="1"/>
      <protection locked="0"/>
    </xf>
    <xf numFmtId="0" fontId="3" fillId="0" borderId="30" xfId="0" applyFont="1" applyBorder="1" applyAlignment="1" applyProtection="1">
      <alignment horizontal="center" vertical="center" textRotation="90" wrapText="1"/>
      <protection locked="0"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2" fontId="24" fillId="0" borderId="24" xfId="0" applyNumberFormat="1" applyFont="1" applyBorder="1" applyAlignment="1" applyProtection="1">
      <alignment horizontal="center" wrapText="1"/>
      <protection locked="0"/>
    </xf>
    <xf numFmtId="2" fontId="24" fillId="0" borderId="41" xfId="0" applyNumberFormat="1" applyFont="1" applyBorder="1" applyAlignment="1" applyProtection="1">
      <alignment horizontal="center" wrapText="1"/>
      <protection locked="0"/>
    </xf>
    <xf numFmtId="2" fontId="24" fillId="0" borderId="20" xfId="0" applyNumberFormat="1" applyFont="1" applyBorder="1" applyAlignment="1" applyProtection="1">
      <alignment horizontal="center" wrapText="1"/>
      <protection locked="0"/>
    </xf>
    <xf numFmtId="2" fontId="24" fillId="0" borderId="42" xfId="0" applyNumberFormat="1" applyFont="1" applyBorder="1" applyAlignment="1" applyProtection="1">
      <alignment horizontal="center" wrapText="1"/>
      <protection locked="0"/>
    </xf>
    <xf numFmtId="0" fontId="3" fillId="0" borderId="14" xfId="0" applyFont="1" applyBorder="1" applyAlignment="1" applyProtection="1">
      <alignment horizontal="center" vertical="center" textRotation="90" wrapText="1"/>
      <protection locked="0"/>
    </xf>
    <xf numFmtId="0" fontId="3" fillId="0" borderId="22" xfId="0" applyFont="1" applyBorder="1" applyAlignment="1" applyProtection="1">
      <alignment horizontal="center" vertical="center" textRotation="90" wrapText="1"/>
      <protection locked="0"/>
    </xf>
    <xf numFmtId="0" fontId="3" fillId="0" borderId="28" xfId="0" applyFont="1" applyBorder="1" applyAlignment="1" applyProtection="1">
      <alignment horizontal="center" vertical="center" textRotation="90" wrapText="1"/>
      <protection locked="0"/>
    </xf>
    <xf numFmtId="0" fontId="3" fillId="0" borderId="23" xfId="0" applyFont="1" applyBorder="1" applyAlignment="1" applyProtection="1">
      <alignment horizontal="center" vertical="center" textRotation="90" wrapText="1"/>
      <protection locked="0"/>
    </xf>
    <xf numFmtId="0" fontId="3" fillId="0" borderId="29" xfId="0" applyFont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 textRotation="90" wrapText="1"/>
      <protection locked="0"/>
    </xf>
    <xf numFmtId="0" fontId="3" fillId="0" borderId="17" xfId="0" applyFont="1" applyBorder="1" applyAlignment="1" applyProtection="1">
      <alignment horizontal="center" vertical="center" textRotation="90" wrapText="1"/>
      <protection locked="0"/>
    </xf>
    <xf numFmtId="0" fontId="10" fillId="0" borderId="44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right" vertical="center" wrapText="1"/>
      <protection locked="0"/>
    </xf>
    <xf numFmtId="0" fontId="8" fillId="0" borderId="42" xfId="0" applyFont="1" applyBorder="1" applyAlignment="1" applyProtection="1">
      <alignment horizontal="right" vertical="center" wrapText="1"/>
      <protection locked="0"/>
    </xf>
    <xf numFmtId="0" fontId="8" fillId="0" borderId="43" xfId="0" applyFont="1" applyBorder="1" applyAlignment="1" applyProtection="1">
      <alignment horizontal="right" vertical="center" wrapText="1"/>
      <protection locked="0"/>
    </xf>
    <xf numFmtId="0" fontId="8" fillId="0" borderId="34" xfId="0" applyFont="1" applyBorder="1" applyAlignment="1" applyProtection="1">
      <alignment horizontal="center" vertical="center" wrapText="1"/>
      <protection locked="0"/>
    </xf>
    <xf numFmtId="0" fontId="8" fillId="0" borderId="35" xfId="0" applyFont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8" fillId="0" borderId="38" xfId="0" applyFont="1" applyBorder="1" applyAlignment="1" applyProtection="1">
      <alignment horizontal="center" vertical="center" wrapText="1"/>
      <protection locked="0"/>
    </xf>
    <xf numFmtId="0" fontId="8" fillId="0" borderId="39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2" fontId="24" fillId="0" borderId="21" xfId="0" applyNumberFormat="1" applyFont="1" applyBorder="1" applyAlignment="1" applyProtection="1">
      <alignment horizontal="center" wrapText="1"/>
      <protection locked="0"/>
    </xf>
    <xf numFmtId="2" fontId="24" fillId="0" borderId="43" xfId="0" applyNumberFormat="1" applyFont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59"/>
  <sheetViews>
    <sheetView zoomScale="90" zoomScaleNormal="90" zoomScaleSheetLayoutView="90" workbookViewId="0">
      <selection activeCell="Y49" sqref="Y49"/>
    </sheetView>
  </sheetViews>
  <sheetFormatPr defaultRowHeight="15" x14ac:dyDescent="0.25"/>
  <cols>
    <col min="1" max="1" width="9.140625" style="2"/>
    <col min="2" max="2" width="6.42578125" style="2" customWidth="1"/>
    <col min="3" max="15" width="8.5703125" style="2" customWidth="1"/>
    <col min="16" max="29" width="7.85546875" style="2" customWidth="1"/>
    <col min="30" max="30" width="12.85546875" style="2" customWidth="1"/>
    <col min="31" max="31" width="9.140625" style="2"/>
    <col min="32" max="32" width="7.5703125" style="2" bestFit="1" customWidth="1"/>
    <col min="33" max="33" width="9.5703125" style="2" bestFit="1" customWidth="1"/>
    <col min="34" max="34" width="7.5703125" style="2" bestFit="1" customWidth="1"/>
    <col min="35" max="35" width="10.28515625" style="2" bestFit="1" customWidth="1"/>
    <col min="36" max="16384" width="9.140625" style="2"/>
  </cols>
  <sheetData>
    <row r="1" spans="2:35" ht="15" customHeight="1" x14ac:dyDescent="0.35">
      <c r="B1" s="36" t="s">
        <v>0</v>
      </c>
      <c r="C1" s="3"/>
      <c r="D1" s="3"/>
      <c r="E1" s="3"/>
      <c r="F1" s="3"/>
      <c r="G1" s="39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32"/>
      <c r="Y1" s="32"/>
      <c r="Z1" s="32"/>
      <c r="AA1" s="32"/>
    </row>
    <row r="2" spans="2:35" ht="15" customHeight="1" x14ac:dyDescent="0.3">
      <c r="B2" s="40" t="s">
        <v>50</v>
      </c>
      <c r="C2" s="3"/>
      <c r="D2" s="41"/>
      <c r="E2" s="41"/>
      <c r="F2" s="41"/>
      <c r="G2" s="39"/>
      <c r="H2" s="1"/>
      <c r="I2" s="1"/>
      <c r="J2" s="42"/>
      <c r="K2" s="43"/>
      <c r="L2" s="159"/>
      <c r="M2" s="159"/>
      <c r="N2" s="159"/>
      <c r="O2" s="44"/>
      <c r="P2" s="159"/>
      <c r="Q2" s="159"/>
      <c r="R2" s="159"/>
      <c r="S2" s="44"/>
      <c r="T2" s="159"/>
      <c r="U2" s="159"/>
      <c r="V2" s="159"/>
      <c r="W2" s="159"/>
      <c r="AA2" s="33"/>
    </row>
    <row r="3" spans="2:35" ht="15" customHeight="1" x14ac:dyDescent="0.3">
      <c r="B3" s="56" t="s">
        <v>62</v>
      </c>
      <c r="C3" s="45"/>
      <c r="D3" s="35"/>
      <c r="E3" s="46"/>
      <c r="G3" s="39"/>
      <c r="H3" s="1"/>
      <c r="I3" s="1"/>
      <c r="J3" s="47"/>
      <c r="K3" s="43"/>
      <c r="L3" s="44"/>
      <c r="M3" s="48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33"/>
      <c r="Y3" s="33"/>
      <c r="Z3" s="33"/>
      <c r="AA3" s="33"/>
      <c r="AB3" s="4"/>
      <c r="AC3" s="4"/>
      <c r="AD3" s="4"/>
    </row>
    <row r="4" spans="2:35" ht="15" customHeight="1" x14ac:dyDescent="0.3">
      <c r="B4" s="36" t="s">
        <v>2</v>
      </c>
      <c r="C4" s="3"/>
      <c r="D4" s="3"/>
      <c r="E4" s="3"/>
      <c r="F4" s="3"/>
      <c r="G4" s="39"/>
      <c r="H4" s="1"/>
      <c r="I4" s="1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33"/>
      <c r="Y4" s="33"/>
      <c r="Z4" s="33"/>
      <c r="AA4" s="33"/>
      <c r="AB4" s="4"/>
      <c r="AC4" s="4"/>
      <c r="AD4" s="4"/>
    </row>
    <row r="5" spans="2:35" ht="15" customHeight="1" x14ac:dyDescent="0.3">
      <c r="B5" s="36" t="s">
        <v>51</v>
      </c>
      <c r="C5" s="3"/>
      <c r="D5" s="3"/>
      <c r="E5" s="3"/>
      <c r="F5" s="3"/>
      <c r="G5" s="49"/>
      <c r="H5" s="1"/>
      <c r="I5" s="1"/>
      <c r="J5" s="42"/>
      <c r="K5" s="44"/>
      <c r="L5" s="160"/>
      <c r="M5" s="160"/>
      <c r="N5" s="160"/>
      <c r="O5" s="161"/>
      <c r="P5" s="161"/>
      <c r="Q5" s="162"/>
      <c r="R5" s="162"/>
      <c r="S5" s="162"/>
      <c r="T5" s="50"/>
      <c r="U5" s="162"/>
      <c r="V5" s="162"/>
      <c r="W5" s="162"/>
      <c r="AA5" s="34"/>
    </row>
    <row r="6" spans="2:35" ht="22.5" customHeight="1" x14ac:dyDescent="0.3">
      <c r="B6" s="62"/>
      <c r="C6" s="39"/>
      <c r="D6" s="1"/>
      <c r="E6" s="1"/>
      <c r="F6" s="39"/>
      <c r="G6" s="29"/>
      <c r="H6" s="1"/>
      <c r="I6" s="1"/>
      <c r="J6" s="163" t="s">
        <v>1</v>
      </c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Z6" s="64"/>
      <c r="AB6" s="69" t="s">
        <v>56</v>
      </c>
    </row>
    <row r="7" spans="2:35" ht="22.5" customHeight="1" x14ac:dyDescent="0.3">
      <c r="B7" s="62"/>
      <c r="C7" s="39"/>
      <c r="D7" s="1"/>
      <c r="E7" s="1"/>
      <c r="F7" s="39"/>
      <c r="G7" s="29"/>
      <c r="H7" s="1"/>
      <c r="I7" s="1"/>
      <c r="J7" s="105" t="s">
        <v>59</v>
      </c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Z7" s="33"/>
      <c r="AA7" s="34"/>
    </row>
    <row r="8" spans="2:35" ht="27" customHeight="1" x14ac:dyDescent="0.3">
      <c r="B8" s="62"/>
      <c r="C8" s="39"/>
      <c r="D8" s="1"/>
      <c r="E8" s="1"/>
      <c r="F8" s="39"/>
      <c r="G8" s="29"/>
      <c r="H8" s="1"/>
      <c r="I8" s="1"/>
      <c r="J8" s="106" t="s">
        <v>60</v>
      </c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Z8" s="65"/>
      <c r="AA8" s="34"/>
    </row>
    <row r="9" spans="2:35" ht="7.5" customHeight="1" x14ac:dyDescent="0.3">
      <c r="B9" s="62"/>
      <c r="C9" s="39"/>
      <c r="D9" s="1"/>
      <c r="E9" s="1"/>
      <c r="F9" s="39"/>
      <c r="G9" s="29"/>
      <c r="H9" s="1"/>
      <c r="I9" s="1"/>
      <c r="J9" s="66"/>
      <c r="K9" s="66"/>
      <c r="L9" s="66"/>
      <c r="M9" s="66"/>
      <c r="N9" s="66"/>
      <c r="O9" s="66"/>
      <c r="P9" s="66"/>
      <c r="Q9" s="66"/>
      <c r="R9" s="66"/>
      <c r="S9" s="66"/>
      <c r="U9" s="67"/>
      <c r="V9" s="67"/>
      <c r="W9" s="67"/>
      <c r="Z9" s="44"/>
      <c r="AA9" s="34"/>
    </row>
    <row r="10" spans="2:35" ht="22.5" customHeight="1" x14ac:dyDescent="0.3">
      <c r="B10" s="62"/>
      <c r="C10" s="39"/>
      <c r="D10" s="1"/>
      <c r="E10" s="1"/>
      <c r="F10" s="39"/>
      <c r="G10" s="29"/>
      <c r="H10" s="1"/>
      <c r="I10" s="1"/>
      <c r="J10" s="105" t="s">
        <v>61</v>
      </c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4" t="s">
        <v>58</v>
      </c>
      <c r="Z10" s="104"/>
      <c r="AA10" s="104"/>
      <c r="AB10" s="104"/>
      <c r="AC10" s="104"/>
      <c r="AD10" s="104"/>
    </row>
    <row r="11" spans="2:35" ht="14.25" customHeight="1" thickBot="1" x14ac:dyDescent="0.3"/>
    <row r="12" spans="2:35" ht="26.25" customHeight="1" thickBot="1" x14ac:dyDescent="0.3">
      <c r="B12" s="113" t="s">
        <v>3</v>
      </c>
      <c r="C12" s="128" t="s">
        <v>4</v>
      </c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30"/>
      <c r="O12" s="128" t="s">
        <v>5</v>
      </c>
      <c r="P12" s="134"/>
      <c r="Q12" s="134"/>
      <c r="R12" s="134"/>
      <c r="S12" s="134"/>
      <c r="T12" s="134"/>
      <c r="U12" s="134"/>
      <c r="V12" s="134"/>
      <c r="W12" s="134"/>
      <c r="X12" s="135"/>
      <c r="Y12" s="117" t="s">
        <v>6</v>
      </c>
      <c r="Z12" s="121" t="s">
        <v>7</v>
      </c>
      <c r="AA12" s="119" t="s">
        <v>8</v>
      </c>
      <c r="AB12" s="119" t="s">
        <v>9</v>
      </c>
      <c r="AC12" s="111" t="s">
        <v>10</v>
      </c>
      <c r="AD12" s="113" t="s">
        <v>11</v>
      </c>
    </row>
    <row r="13" spans="2:35" ht="16.5" customHeight="1" thickBot="1" x14ac:dyDescent="0.3">
      <c r="B13" s="127"/>
      <c r="C13" s="131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3"/>
      <c r="O13" s="140" t="s">
        <v>12</v>
      </c>
      <c r="P13" s="5" t="s">
        <v>13</v>
      </c>
      <c r="Q13" s="5"/>
      <c r="R13" s="5"/>
      <c r="S13" s="5"/>
      <c r="T13" s="5"/>
      <c r="U13" s="5"/>
      <c r="V13" s="5"/>
      <c r="W13" s="5" t="s">
        <v>14</v>
      </c>
      <c r="X13" s="6"/>
      <c r="Y13" s="118"/>
      <c r="Z13" s="122"/>
      <c r="AA13" s="120"/>
      <c r="AB13" s="120"/>
      <c r="AC13" s="112"/>
      <c r="AD13" s="114"/>
    </row>
    <row r="14" spans="2:35" ht="15" customHeight="1" x14ac:dyDescent="0.25">
      <c r="B14" s="127"/>
      <c r="C14" s="115" t="s">
        <v>15</v>
      </c>
      <c r="D14" s="109" t="s">
        <v>16</v>
      </c>
      <c r="E14" s="109" t="s">
        <v>17</v>
      </c>
      <c r="F14" s="109" t="s">
        <v>18</v>
      </c>
      <c r="G14" s="109" t="s">
        <v>19</v>
      </c>
      <c r="H14" s="109" t="s">
        <v>20</v>
      </c>
      <c r="I14" s="109" t="s">
        <v>21</v>
      </c>
      <c r="J14" s="109" t="s">
        <v>22</v>
      </c>
      <c r="K14" s="109" t="s">
        <v>23</v>
      </c>
      <c r="L14" s="109" t="s">
        <v>24</v>
      </c>
      <c r="M14" s="109" t="s">
        <v>25</v>
      </c>
      <c r="N14" s="123" t="s">
        <v>26</v>
      </c>
      <c r="O14" s="141"/>
      <c r="P14" s="143" t="s">
        <v>27</v>
      </c>
      <c r="Q14" s="145" t="s">
        <v>28</v>
      </c>
      <c r="R14" s="111" t="s">
        <v>29</v>
      </c>
      <c r="S14" s="115" t="s">
        <v>30</v>
      </c>
      <c r="T14" s="109" t="s">
        <v>31</v>
      </c>
      <c r="U14" s="123" t="s">
        <v>32</v>
      </c>
      <c r="V14" s="125" t="s">
        <v>33</v>
      </c>
      <c r="W14" s="109" t="s">
        <v>34</v>
      </c>
      <c r="X14" s="123" t="s">
        <v>35</v>
      </c>
      <c r="Y14" s="118"/>
      <c r="Z14" s="122"/>
      <c r="AA14" s="120"/>
      <c r="AB14" s="120"/>
      <c r="AC14" s="112"/>
      <c r="AD14" s="114"/>
    </row>
    <row r="15" spans="2:35" ht="92.25" customHeight="1" x14ac:dyDescent="0.25">
      <c r="B15" s="127"/>
      <c r="C15" s="116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24"/>
      <c r="O15" s="142"/>
      <c r="P15" s="144"/>
      <c r="Q15" s="146"/>
      <c r="R15" s="112"/>
      <c r="S15" s="116"/>
      <c r="T15" s="110"/>
      <c r="U15" s="124"/>
      <c r="V15" s="126"/>
      <c r="W15" s="110"/>
      <c r="X15" s="124"/>
      <c r="Y15" s="118"/>
      <c r="Z15" s="122"/>
      <c r="AA15" s="120"/>
      <c r="AB15" s="120"/>
      <c r="AC15" s="112"/>
      <c r="AD15" s="114"/>
    </row>
    <row r="16" spans="2:35" ht="15.75" x14ac:dyDescent="0.25">
      <c r="B16" s="18">
        <v>1</v>
      </c>
      <c r="C16" s="74">
        <v>95.955500000000001</v>
      </c>
      <c r="D16" s="75">
        <v>2.2107000000000001</v>
      </c>
      <c r="E16" s="75">
        <v>0.67430000000000001</v>
      </c>
      <c r="F16" s="75">
        <v>0.1081</v>
      </c>
      <c r="G16" s="75">
        <v>0.1043</v>
      </c>
      <c r="H16" s="75">
        <v>1.4E-3</v>
      </c>
      <c r="I16" s="75">
        <v>2.0299999999999999E-2</v>
      </c>
      <c r="J16" s="75">
        <v>1.46E-2</v>
      </c>
      <c r="K16" s="75">
        <v>1.1599999999999999E-2</v>
      </c>
      <c r="L16" s="75">
        <v>0.01</v>
      </c>
      <c r="M16" s="75">
        <v>0.71199999999999997</v>
      </c>
      <c r="N16" s="75">
        <v>0.16420000000000001</v>
      </c>
      <c r="O16" s="76">
        <v>0.69950000000000001</v>
      </c>
      <c r="P16" s="77"/>
      <c r="Q16" s="78">
        <v>34.28</v>
      </c>
      <c r="R16" s="79">
        <f>Q16/3.6</f>
        <v>9.5222222222222221</v>
      </c>
      <c r="S16" s="80"/>
      <c r="T16" s="81">
        <v>38.01</v>
      </c>
      <c r="U16" s="79">
        <f>T16/3.6</f>
        <v>10.558333333333332</v>
      </c>
      <c r="V16" s="82"/>
      <c r="W16" s="78">
        <v>49.88</v>
      </c>
      <c r="X16" s="79">
        <f>W16/3.6</f>
        <v>13.855555555555556</v>
      </c>
      <c r="Y16" s="83">
        <v>-20.6</v>
      </c>
      <c r="Z16" s="57"/>
      <c r="AA16" s="78">
        <v>0.159</v>
      </c>
      <c r="AB16" s="78">
        <v>0.14299999999999999</v>
      </c>
      <c r="AC16" s="91"/>
      <c r="AD16" s="95">
        <v>39.1554</v>
      </c>
      <c r="AE16" s="7">
        <f t="shared" ref="AE16:AE45" si="0">SUM(C16:N16)+$L$46+$O$46</f>
        <v>100</v>
      </c>
      <c r="AF16" s="8" t="str">
        <f>IF(AE16=100,"ОК"," ")</f>
        <v>ОК</v>
      </c>
      <c r="AG16" s="9"/>
      <c r="AH16" s="9"/>
      <c r="AI16" s="9"/>
    </row>
    <row r="17" spans="2:35" ht="15.75" x14ac:dyDescent="0.25">
      <c r="B17" s="18">
        <v>2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18"/>
      <c r="P17" s="11"/>
      <c r="Q17" s="57">
        <v>34.28</v>
      </c>
      <c r="R17" s="58">
        <f t="shared" ref="R17:R23" si="1">Q17/3.6</f>
        <v>9.5222222222222221</v>
      </c>
      <c r="S17" s="59"/>
      <c r="T17" s="60">
        <v>38.01</v>
      </c>
      <c r="U17" s="58">
        <f t="shared" ref="U17:U23" si="2">T17/3.6</f>
        <v>10.558333333333332</v>
      </c>
      <c r="V17" s="61"/>
      <c r="W17" s="57"/>
      <c r="X17" s="58"/>
      <c r="Y17" s="13"/>
      <c r="Z17" s="11"/>
      <c r="AA17" s="87"/>
      <c r="AB17" s="87"/>
      <c r="AC17" s="91"/>
      <c r="AD17" s="95">
        <v>39.878500000000003</v>
      </c>
      <c r="AE17" s="7">
        <f t="shared" si="0"/>
        <v>1.2999999999999999E-2</v>
      </c>
      <c r="AF17" s="8" t="str">
        <f>IF(AE17=100,"ОК"," ")</f>
        <v xml:space="preserve"> </v>
      </c>
      <c r="AG17" s="9"/>
      <c r="AH17" s="9"/>
      <c r="AI17" s="9"/>
    </row>
    <row r="18" spans="2:35" ht="15.75" x14ac:dyDescent="0.25">
      <c r="B18" s="18">
        <v>3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18"/>
      <c r="P18" s="12"/>
      <c r="Q18" s="57">
        <v>34.28</v>
      </c>
      <c r="R18" s="58">
        <f t="shared" si="1"/>
        <v>9.5222222222222221</v>
      </c>
      <c r="S18" s="59"/>
      <c r="T18" s="60">
        <v>38.01</v>
      </c>
      <c r="U18" s="58">
        <f t="shared" si="2"/>
        <v>10.558333333333332</v>
      </c>
      <c r="V18" s="61"/>
      <c r="W18" s="57"/>
      <c r="X18" s="58"/>
      <c r="Y18" s="13"/>
      <c r="Z18" s="11"/>
      <c r="AA18" s="87"/>
      <c r="AB18" s="87"/>
      <c r="AC18" s="91"/>
      <c r="AD18" s="95">
        <v>44.661499999999997</v>
      </c>
      <c r="AE18" s="7">
        <f t="shared" si="0"/>
        <v>1.2999999999999999E-2</v>
      </c>
      <c r="AF18" s="8" t="str">
        <f>IF(AE18=100,"ОК"," ")</f>
        <v xml:space="preserve"> </v>
      </c>
      <c r="AG18" s="9"/>
      <c r="AH18" s="9"/>
      <c r="AI18" s="9"/>
    </row>
    <row r="19" spans="2:35" ht="15.75" x14ac:dyDescent="0.25">
      <c r="B19" s="18">
        <v>4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18"/>
      <c r="P19" s="12"/>
      <c r="Q19" s="57">
        <v>34.28</v>
      </c>
      <c r="R19" s="58">
        <f t="shared" si="1"/>
        <v>9.5222222222222221</v>
      </c>
      <c r="S19" s="59"/>
      <c r="T19" s="60">
        <v>38.01</v>
      </c>
      <c r="U19" s="58">
        <f t="shared" si="2"/>
        <v>10.558333333333332</v>
      </c>
      <c r="V19" s="61"/>
      <c r="W19" s="57"/>
      <c r="X19" s="58"/>
      <c r="Y19" s="13"/>
      <c r="Z19" s="11"/>
      <c r="AA19" s="87"/>
      <c r="AB19" s="87"/>
      <c r="AC19" s="91"/>
      <c r="AD19" s="95">
        <v>49.578000000000003</v>
      </c>
      <c r="AE19" s="7">
        <f t="shared" si="0"/>
        <v>1.2999999999999999E-2</v>
      </c>
      <c r="AF19" s="8" t="str">
        <f t="shared" ref="AF19:AF45" si="3">IF(AE19=100,"ОК"," ")</f>
        <v xml:space="preserve"> </v>
      </c>
      <c r="AG19" s="9"/>
      <c r="AH19" s="9"/>
      <c r="AI19" s="9"/>
    </row>
    <row r="20" spans="2:35" ht="15.75" x14ac:dyDescent="0.25">
      <c r="B20" s="18">
        <v>5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18"/>
      <c r="P20" s="12"/>
      <c r="Q20" s="57">
        <v>34.28</v>
      </c>
      <c r="R20" s="58">
        <f t="shared" si="1"/>
        <v>9.5222222222222221</v>
      </c>
      <c r="S20" s="59"/>
      <c r="T20" s="60">
        <v>38.01</v>
      </c>
      <c r="U20" s="58">
        <f t="shared" si="2"/>
        <v>10.558333333333332</v>
      </c>
      <c r="V20" s="61"/>
      <c r="W20" s="57"/>
      <c r="X20" s="58"/>
      <c r="Y20" s="13"/>
      <c r="Z20" s="11"/>
      <c r="AA20" s="87"/>
      <c r="AB20" s="87"/>
      <c r="AC20" s="91"/>
      <c r="AD20" s="95">
        <v>50.727800000000002</v>
      </c>
      <c r="AE20" s="7">
        <f t="shared" si="0"/>
        <v>1.2999999999999999E-2</v>
      </c>
      <c r="AF20" s="8" t="str">
        <f t="shared" si="3"/>
        <v xml:space="preserve"> </v>
      </c>
      <c r="AG20" s="9"/>
      <c r="AH20" s="9"/>
      <c r="AI20" s="9"/>
    </row>
    <row r="21" spans="2:35" ht="15.75" x14ac:dyDescent="0.25">
      <c r="B21" s="18">
        <v>6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18"/>
      <c r="P21" s="12"/>
      <c r="Q21" s="57">
        <v>34.28</v>
      </c>
      <c r="R21" s="58">
        <f t="shared" si="1"/>
        <v>9.5222222222222221</v>
      </c>
      <c r="S21" s="59"/>
      <c r="T21" s="60">
        <v>38.01</v>
      </c>
      <c r="U21" s="58">
        <f t="shared" si="2"/>
        <v>10.558333333333332</v>
      </c>
      <c r="V21" s="61"/>
      <c r="W21" s="57"/>
      <c r="X21" s="58"/>
      <c r="Y21" s="13"/>
      <c r="Z21" s="11"/>
      <c r="AA21" s="87"/>
      <c r="AB21" s="87"/>
      <c r="AC21" s="91"/>
      <c r="AD21" s="95">
        <v>43.804599999999994</v>
      </c>
      <c r="AE21" s="7">
        <f t="shared" si="0"/>
        <v>1.2999999999999999E-2</v>
      </c>
      <c r="AF21" s="8" t="str">
        <f t="shared" si="3"/>
        <v xml:space="preserve"> </v>
      </c>
      <c r="AG21" s="9"/>
      <c r="AH21" s="9"/>
      <c r="AI21" s="9"/>
    </row>
    <row r="22" spans="2:35" ht="15.75" x14ac:dyDescent="0.25">
      <c r="B22" s="18">
        <v>7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18"/>
      <c r="P22" s="12"/>
      <c r="Q22" s="57">
        <v>34.28</v>
      </c>
      <c r="R22" s="58">
        <f t="shared" si="1"/>
        <v>9.5222222222222221</v>
      </c>
      <c r="S22" s="59"/>
      <c r="T22" s="60">
        <v>38.01</v>
      </c>
      <c r="U22" s="58">
        <f t="shared" si="2"/>
        <v>10.558333333333332</v>
      </c>
      <c r="V22" s="61"/>
      <c r="W22" s="57"/>
      <c r="X22" s="58"/>
      <c r="Y22" s="13"/>
      <c r="Z22" s="11"/>
      <c r="AA22" s="87"/>
      <c r="AB22" s="87"/>
      <c r="AC22" s="91"/>
      <c r="AD22" s="95">
        <v>40.628100000000003</v>
      </c>
      <c r="AE22" s="7">
        <f t="shared" si="0"/>
        <v>1.2999999999999999E-2</v>
      </c>
      <c r="AF22" s="8" t="str">
        <f t="shared" si="3"/>
        <v xml:space="preserve"> </v>
      </c>
      <c r="AG22" s="9"/>
      <c r="AH22" s="9"/>
      <c r="AI22" s="9"/>
    </row>
    <row r="23" spans="2:35" ht="15.75" x14ac:dyDescent="0.25">
      <c r="B23" s="18">
        <v>8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18"/>
      <c r="P23" s="12"/>
      <c r="Q23" s="57">
        <v>34.28</v>
      </c>
      <c r="R23" s="58">
        <f t="shared" si="1"/>
        <v>9.5222222222222221</v>
      </c>
      <c r="S23" s="59"/>
      <c r="T23" s="60">
        <v>38.01</v>
      </c>
      <c r="U23" s="58">
        <f t="shared" si="2"/>
        <v>10.558333333333332</v>
      </c>
      <c r="V23" s="61"/>
      <c r="W23" s="57"/>
      <c r="X23" s="58"/>
      <c r="Y23" s="13"/>
      <c r="Z23" s="11"/>
      <c r="AA23" s="87"/>
      <c r="AB23" s="87"/>
      <c r="AC23" s="91"/>
      <c r="AD23" s="95">
        <v>40.582500000000003</v>
      </c>
      <c r="AE23" s="7">
        <f t="shared" si="0"/>
        <v>1.2999999999999999E-2</v>
      </c>
      <c r="AF23" s="8" t="str">
        <f t="shared" si="3"/>
        <v xml:space="preserve"> </v>
      </c>
      <c r="AG23" s="9"/>
      <c r="AH23" s="9"/>
      <c r="AI23" s="9"/>
    </row>
    <row r="24" spans="2:35" ht="15.75" x14ac:dyDescent="0.25">
      <c r="B24" s="18">
        <v>9</v>
      </c>
      <c r="C24" s="84">
        <v>96.036699999999996</v>
      </c>
      <c r="D24" s="84">
        <v>2.1652</v>
      </c>
      <c r="E24" s="84">
        <v>0.6734</v>
      </c>
      <c r="F24" s="84">
        <v>0.1081</v>
      </c>
      <c r="G24" s="84">
        <v>0.10489999999999999</v>
      </c>
      <c r="H24" s="84">
        <v>1.1000000000000001E-3</v>
      </c>
      <c r="I24" s="84">
        <v>2.1299999999999999E-2</v>
      </c>
      <c r="J24" s="84">
        <v>1.5900000000000001E-2</v>
      </c>
      <c r="K24" s="84">
        <v>1.4999999999999999E-2</v>
      </c>
      <c r="L24" s="84">
        <v>4.1999999999999997E-3</v>
      </c>
      <c r="M24" s="84">
        <v>0.68279999999999996</v>
      </c>
      <c r="N24" s="84">
        <v>0.15840000000000001</v>
      </c>
      <c r="O24" s="85">
        <v>0.69910000000000005</v>
      </c>
      <c r="P24" s="86"/>
      <c r="Q24" s="87">
        <v>34.28</v>
      </c>
      <c r="R24" s="88">
        <f>Q24/3.6</f>
        <v>9.5222222222222221</v>
      </c>
      <c r="S24" s="86"/>
      <c r="T24" s="87">
        <v>38.020000000000003</v>
      </c>
      <c r="U24" s="88">
        <f>T24/3.6</f>
        <v>10.561111111111112</v>
      </c>
      <c r="V24" s="89"/>
      <c r="W24" s="87">
        <v>49.9</v>
      </c>
      <c r="X24" s="88">
        <f>W24/3.6</f>
        <v>13.861111111111111</v>
      </c>
      <c r="Y24" s="89">
        <v>-22.7</v>
      </c>
      <c r="Z24" s="11"/>
      <c r="AA24" s="87"/>
      <c r="AB24" s="87"/>
      <c r="AC24" s="92">
        <v>0</v>
      </c>
      <c r="AD24" s="95">
        <v>44.245699999999999</v>
      </c>
      <c r="AE24" s="7">
        <f t="shared" si="0"/>
        <v>99.999999999999972</v>
      </c>
      <c r="AF24" s="8" t="str">
        <f t="shared" si="3"/>
        <v>ОК</v>
      </c>
      <c r="AG24" s="9"/>
      <c r="AH24" s="9"/>
      <c r="AI24" s="9"/>
    </row>
    <row r="25" spans="2:35" ht="15.75" x14ac:dyDescent="0.25">
      <c r="B25" s="18">
        <v>10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18"/>
      <c r="P25" s="12"/>
      <c r="Q25" s="11">
        <v>34.28</v>
      </c>
      <c r="R25" s="63">
        <f t="shared" ref="R25:R29" si="4">Q25/3.6</f>
        <v>9.5222222222222221</v>
      </c>
      <c r="S25" s="12"/>
      <c r="T25" s="11">
        <v>38.020000000000003</v>
      </c>
      <c r="U25" s="63">
        <f t="shared" ref="U25:U29" si="5">T25/3.6</f>
        <v>10.561111111111112</v>
      </c>
      <c r="V25" s="13"/>
      <c r="W25" s="11"/>
      <c r="X25" s="63"/>
      <c r="Y25" s="13"/>
      <c r="Z25" s="11"/>
      <c r="AA25" s="87"/>
      <c r="AB25" s="87"/>
      <c r="AC25" s="92"/>
      <c r="AD25" s="95">
        <v>48.108099999999993</v>
      </c>
      <c r="AE25" s="7">
        <f t="shared" si="0"/>
        <v>1.2999999999999999E-2</v>
      </c>
      <c r="AF25" s="8" t="str">
        <f t="shared" si="3"/>
        <v xml:space="preserve"> </v>
      </c>
      <c r="AG25" s="9"/>
      <c r="AH25" s="9"/>
      <c r="AI25" s="9"/>
    </row>
    <row r="26" spans="2:35" ht="15.75" x14ac:dyDescent="0.25">
      <c r="B26" s="18">
        <v>11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18"/>
      <c r="P26" s="12"/>
      <c r="Q26" s="11">
        <v>34.28</v>
      </c>
      <c r="R26" s="63">
        <f t="shared" si="4"/>
        <v>9.5222222222222221</v>
      </c>
      <c r="S26" s="12"/>
      <c r="T26" s="11">
        <v>38.020000000000003</v>
      </c>
      <c r="U26" s="63">
        <f t="shared" si="5"/>
        <v>10.561111111111112</v>
      </c>
      <c r="V26" s="13"/>
      <c r="W26" s="11"/>
      <c r="X26" s="63"/>
      <c r="Y26" s="13"/>
      <c r="Z26" s="11"/>
      <c r="AA26" s="87"/>
      <c r="AB26" s="87"/>
      <c r="AC26" s="92"/>
      <c r="AD26" s="95">
        <v>50.703999999999994</v>
      </c>
      <c r="AE26" s="7">
        <f t="shared" si="0"/>
        <v>1.2999999999999999E-2</v>
      </c>
      <c r="AF26" s="8" t="str">
        <f t="shared" si="3"/>
        <v xml:space="preserve"> </v>
      </c>
      <c r="AG26" s="9"/>
      <c r="AH26" s="9"/>
      <c r="AI26" s="9"/>
    </row>
    <row r="27" spans="2:35" ht="15.75" x14ac:dyDescent="0.25">
      <c r="B27" s="18">
        <v>12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18"/>
      <c r="P27" s="12"/>
      <c r="Q27" s="11">
        <v>34.28</v>
      </c>
      <c r="R27" s="63">
        <f t="shared" si="4"/>
        <v>9.5222222222222221</v>
      </c>
      <c r="S27" s="12"/>
      <c r="T27" s="11">
        <v>38.020000000000003</v>
      </c>
      <c r="U27" s="63">
        <f t="shared" si="5"/>
        <v>10.561111111111112</v>
      </c>
      <c r="V27" s="13"/>
      <c r="W27" s="11"/>
      <c r="X27" s="63"/>
      <c r="Y27" s="13"/>
      <c r="Z27" s="11"/>
      <c r="AA27" s="87"/>
      <c r="AB27" s="87"/>
      <c r="AC27" s="92"/>
      <c r="AD27" s="95">
        <v>57.175699999999999</v>
      </c>
      <c r="AE27" s="7">
        <f t="shared" si="0"/>
        <v>1.2999999999999999E-2</v>
      </c>
      <c r="AF27" s="8" t="str">
        <f t="shared" si="3"/>
        <v xml:space="preserve"> </v>
      </c>
      <c r="AG27" s="9"/>
      <c r="AH27" s="9"/>
      <c r="AI27" s="9"/>
    </row>
    <row r="28" spans="2:35" ht="15.75" x14ac:dyDescent="0.25">
      <c r="B28" s="18">
        <v>13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18"/>
      <c r="P28" s="12"/>
      <c r="Q28" s="11">
        <v>34.28</v>
      </c>
      <c r="R28" s="63">
        <f t="shared" si="4"/>
        <v>9.5222222222222221</v>
      </c>
      <c r="S28" s="12"/>
      <c r="T28" s="11">
        <v>38.020000000000003</v>
      </c>
      <c r="U28" s="63">
        <f t="shared" si="5"/>
        <v>10.561111111111112</v>
      </c>
      <c r="V28" s="13"/>
      <c r="W28" s="11"/>
      <c r="X28" s="63"/>
      <c r="Y28" s="13"/>
      <c r="Z28" s="11"/>
      <c r="AA28" s="87"/>
      <c r="AB28" s="87"/>
      <c r="AC28" s="92"/>
      <c r="AD28" s="95">
        <v>69.794199999999989</v>
      </c>
      <c r="AE28" s="7">
        <f t="shared" si="0"/>
        <v>1.2999999999999999E-2</v>
      </c>
      <c r="AF28" s="8" t="str">
        <f t="shared" si="3"/>
        <v xml:space="preserve"> </v>
      </c>
      <c r="AG28" s="9"/>
      <c r="AH28" s="9"/>
      <c r="AI28" s="9"/>
    </row>
    <row r="29" spans="2:35" ht="15.75" x14ac:dyDescent="0.25">
      <c r="B29" s="18">
        <v>14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18"/>
      <c r="P29" s="12"/>
      <c r="Q29" s="11">
        <v>34.28</v>
      </c>
      <c r="R29" s="63">
        <f t="shared" si="4"/>
        <v>9.5222222222222221</v>
      </c>
      <c r="S29" s="12"/>
      <c r="T29" s="11">
        <v>38.020000000000003</v>
      </c>
      <c r="U29" s="63">
        <f t="shared" si="5"/>
        <v>10.561111111111112</v>
      </c>
      <c r="V29" s="13"/>
      <c r="W29" s="11"/>
      <c r="X29" s="63"/>
      <c r="Y29" s="13"/>
      <c r="Z29" s="11"/>
      <c r="AA29" s="87"/>
      <c r="AB29" s="87"/>
      <c r="AC29" s="92"/>
      <c r="AD29" s="95">
        <v>62.922600000000003</v>
      </c>
      <c r="AE29" s="7">
        <f t="shared" si="0"/>
        <v>1.2999999999999999E-2</v>
      </c>
      <c r="AF29" s="8" t="str">
        <f t="shared" si="3"/>
        <v xml:space="preserve"> </v>
      </c>
      <c r="AG29" s="9"/>
      <c r="AH29" s="9"/>
      <c r="AI29" s="9"/>
    </row>
    <row r="30" spans="2:35" ht="15.75" x14ac:dyDescent="0.25">
      <c r="B30" s="18">
        <v>15</v>
      </c>
      <c r="C30" s="84">
        <v>96.176299999999998</v>
      </c>
      <c r="D30" s="84">
        <v>2.0545</v>
      </c>
      <c r="E30" s="84">
        <v>0.629</v>
      </c>
      <c r="F30" s="84">
        <v>0.1009</v>
      </c>
      <c r="G30" s="84">
        <v>9.7299999999999998E-2</v>
      </c>
      <c r="H30" s="84">
        <v>1.5E-3</v>
      </c>
      <c r="I30" s="84">
        <v>1.95E-2</v>
      </c>
      <c r="J30" s="84">
        <v>1.38E-2</v>
      </c>
      <c r="K30" s="84">
        <v>1.26E-2</v>
      </c>
      <c r="L30" s="84">
        <v>5.0000000000000001E-3</v>
      </c>
      <c r="M30" s="84">
        <v>0.72529999999999994</v>
      </c>
      <c r="N30" s="84">
        <v>0.15129999999999999</v>
      </c>
      <c r="O30" s="85">
        <v>0.6976</v>
      </c>
      <c r="P30" s="86"/>
      <c r="Q30" s="90">
        <v>34.200000000000003</v>
      </c>
      <c r="R30" s="79">
        <f>Q30/3.6</f>
        <v>9.5</v>
      </c>
      <c r="S30" s="86"/>
      <c r="T30" s="87">
        <v>37.93</v>
      </c>
      <c r="U30" s="79">
        <f>T30/3.6</f>
        <v>10.536111111111111</v>
      </c>
      <c r="V30" s="89"/>
      <c r="W30" s="87">
        <v>49.84</v>
      </c>
      <c r="X30" s="79">
        <f>W30/3.6</f>
        <v>13.844444444444445</v>
      </c>
      <c r="Y30" s="89">
        <v>-18.399999999999999</v>
      </c>
      <c r="Z30" s="11"/>
      <c r="AA30" s="87">
        <v>0.16600000000000001</v>
      </c>
      <c r="AB30" s="87">
        <v>0.23799999999999999</v>
      </c>
      <c r="AC30" s="92"/>
      <c r="AD30" s="95">
        <v>64.358400000000003</v>
      </c>
      <c r="AE30" s="7">
        <f t="shared" si="0"/>
        <v>100</v>
      </c>
      <c r="AF30" s="8" t="str">
        <f t="shared" si="3"/>
        <v>ОК</v>
      </c>
      <c r="AG30" s="9"/>
      <c r="AH30" s="9"/>
      <c r="AI30" s="9"/>
    </row>
    <row r="31" spans="2:35" ht="15.75" x14ac:dyDescent="0.25">
      <c r="B31" s="18">
        <v>16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18"/>
      <c r="P31" s="12"/>
      <c r="Q31" s="20">
        <v>34.200000000000003</v>
      </c>
      <c r="R31" s="58">
        <f t="shared" ref="R31:R36" si="6">Q31/3.6</f>
        <v>9.5</v>
      </c>
      <c r="S31" s="12"/>
      <c r="T31" s="11">
        <v>37.93</v>
      </c>
      <c r="U31" s="58">
        <f t="shared" ref="U31:U36" si="7">T31/3.6</f>
        <v>10.536111111111111</v>
      </c>
      <c r="V31" s="13"/>
      <c r="W31" s="11"/>
      <c r="X31" s="58"/>
      <c r="Y31" s="13"/>
      <c r="Z31" s="11"/>
      <c r="AA31" s="87"/>
      <c r="AB31" s="87"/>
      <c r="AC31" s="92"/>
      <c r="AD31" s="95">
        <v>62.134999999999998</v>
      </c>
      <c r="AE31" s="7">
        <f t="shared" si="0"/>
        <v>1.2999999999999999E-2</v>
      </c>
      <c r="AF31" s="8" t="str">
        <f t="shared" si="3"/>
        <v xml:space="preserve"> </v>
      </c>
      <c r="AG31" s="9"/>
      <c r="AH31" s="9"/>
      <c r="AI31" s="9"/>
    </row>
    <row r="32" spans="2:35" ht="15.75" x14ac:dyDescent="0.25">
      <c r="B32" s="18">
        <v>17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18"/>
      <c r="P32" s="12"/>
      <c r="Q32" s="20">
        <v>34.200000000000003</v>
      </c>
      <c r="R32" s="58">
        <f t="shared" si="6"/>
        <v>9.5</v>
      </c>
      <c r="S32" s="12"/>
      <c r="T32" s="11">
        <v>37.93</v>
      </c>
      <c r="U32" s="58">
        <f t="shared" si="7"/>
        <v>10.536111111111111</v>
      </c>
      <c r="V32" s="13"/>
      <c r="W32" s="11"/>
      <c r="X32" s="58"/>
      <c r="Y32" s="13"/>
      <c r="Z32" s="11"/>
      <c r="AA32" s="87"/>
      <c r="AB32" s="87"/>
      <c r="AC32" s="92"/>
      <c r="AD32" s="95">
        <v>61.506200000000007</v>
      </c>
      <c r="AE32" s="7">
        <f t="shared" si="0"/>
        <v>1.2999999999999999E-2</v>
      </c>
      <c r="AF32" s="8" t="str">
        <f t="shared" si="3"/>
        <v xml:space="preserve"> </v>
      </c>
      <c r="AG32" s="9"/>
      <c r="AH32" s="9"/>
      <c r="AI32" s="9"/>
    </row>
    <row r="33" spans="2:35" ht="15.75" x14ac:dyDescent="0.25">
      <c r="B33" s="18">
        <v>18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18"/>
      <c r="P33" s="12"/>
      <c r="Q33" s="20">
        <v>34.200000000000003</v>
      </c>
      <c r="R33" s="58">
        <f t="shared" si="6"/>
        <v>9.5</v>
      </c>
      <c r="S33" s="12"/>
      <c r="T33" s="11">
        <v>37.93</v>
      </c>
      <c r="U33" s="58">
        <f t="shared" si="7"/>
        <v>10.536111111111111</v>
      </c>
      <c r="V33" s="13"/>
      <c r="W33" s="11"/>
      <c r="X33" s="58"/>
      <c r="Y33" s="13"/>
      <c r="Z33" s="11"/>
      <c r="AA33" s="93"/>
      <c r="AB33" s="87"/>
      <c r="AC33" s="92"/>
      <c r="AD33" s="95">
        <v>55.370699999999999</v>
      </c>
      <c r="AE33" s="7">
        <f t="shared" si="0"/>
        <v>1.2999999999999999E-2</v>
      </c>
      <c r="AF33" s="8" t="str">
        <f t="shared" si="3"/>
        <v xml:space="preserve"> </v>
      </c>
      <c r="AG33" s="9"/>
      <c r="AH33" s="9"/>
      <c r="AI33" s="9"/>
    </row>
    <row r="34" spans="2:35" ht="15.75" x14ac:dyDescent="0.25">
      <c r="B34" s="18">
        <v>19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18"/>
      <c r="P34" s="12"/>
      <c r="Q34" s="20">
        <v>34.200000000000003</v>
      </c>
      <c r="R34" s="58">
        <f t="shared" si="6"/>
        <v>9.5</v>
      </c>
      <c r="S34" s="12"/>
      <c r="T34" s="11">
        <v>37.93</v>
      </c>
      <c r="U34" s="58">
        <f t="shared" si="7"/>
        <v>10.536111111111111</v>
      </c>
      <c r="V34" s="13"/>
      <c r="W34" s="11"/>
      <c r="X34" s="58"/>
      <c r="Y34" s="13"/>
      <c r="Z34" s="11"/>
      <c r="AA34" s="87"/>
      <c r="AB34" s="87"/>
      <c r="AC34" s="92"/>
      <c r="AD34" s="95">
        <v>46.069500000000005</v>
      </c>
      <c r="AE34" s="7">
        <f t="shared" si="0"/>
        <v>1.2999999999999999E-2</v>
      </c>
      <c r="AF34" s="8" t="str">
        <f t="shared" si="3"/>
        <v xml:space="preserve"> </v>
      </c>
      <c r="AG34" s="9"/>
      <c r="AH34" s="9"/>
      <c r="AI34" s="9"/>
    </row>
    <row r="35" spans="2:35" ht="15.75" x14ac:dyDescent="0.25">
      <c r="B35" s="18">
        <v>20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18"/>
      <c r="P35" s="12"/>
      <c r="Q35" s="20">
        <v>34.200000000000003</v>
      </c>
      <c r="R35" s="58">
        <f t="shared" si="6"/>
        <v>9.5</v>
      </c>
      <c r="S35" s="12"/>
      <c r="T35" s="11">
        <v>37.93</v>
      </c>
      <c r="U35" s="58">
        <f t="shared" si="7"/>
        <v>10.536111111111111</v>
      </c>
      <c r="V35" s="13"/>
      <c r="W35" s="11"/>
      <c r="X35" s="58"/>
      <c r="Y35" s="13"/>
      <c r="Z35" s="11"/>
      <c r="AA35" s="87"/>
      <c r="AB35" s="87"/>
      <c r="AC35" s="92"/>
      <c r="AD35" s="95">
        <v>44.372500000000002</v>
      </c>
      <c r="AE35" s="7">
        <f t="shared" si="0"/>
        <v>1.2999999999999999E-2</v>
      </c>
      <c r="AF35" s="8" t="str">
        <f t="shared" si="3"/>
        <v xml:space="preserve"> </v>
      </c>
      <c r="AG35" s="9"/>
      <c r="AH35" s="9"/>
      <c r="AI35" s="9"/>
    </row>
    <row r="36" spans="2:35" ht="15.75" x14ac:dyDescent="0.25">
      <c r="B36" s="18">
        <v>21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18"/>
      <c r="P36" s="12"/>
      <c r="Q36" s="20">
        <v>34.200000000000003</v>
      </c>
      <c r="R36" s="58">
        <f t="shared" si="6"/>
        <v>9.5</v>
      </c>
      <c r="S36" s="12"/>
      <c r="T36" s="11">
        <v>37.93</v>
      </c>
      <c r="U36" s="58">
        <f t="shared" si="7"/>
        <v>10.536111111111111</v>
      </c>
      <c r="V36" s="13"/>
      <c r="W36" s="11"/>
      <c r="X36" s="58"/>
      <c r="Y36" s="13"/>
      <c r="Z36" s="11"/>
      <c r="AA36" s="87"/>
      <c r="AB36" s="87"/>
      <c r="AC36" s="92"/>
      <c r="AD36" s="95">
        <v>43.458799999999997</v>
      </c>
      <c r="AE36" s="7">
        <f t="shared" si="0"/>
        <v>1.2999999999999999E-2</v>
      </c>
      <c r="AF36" s="8" t="str">
        <f t="shared" si="3"/>
        <v xml:space="preserve"> </v>
      </c>
      <c r="AG36" s="9"/>
      <c r="AH36" s="9"/>
      <c r="AI36" s="9"/>
    </row>
    <row r="37" spans="2:35" ht="15.75" x14ac:dyDescent="0.25">
      <c r="B37" s="18">
        <v>22</v>
      </c>
      <c r="C37" s="84">
        <v>96.218599999999995</v>
      </c>
      <c r="D37" s="84">
        <v>2.0217999999999998</v>
      </c>
      <c r="E37" s="84">
        <v>0.63980000000000004</v>
      </c>
      <c r="F37" s="84">
        <v>0.1027</v>
      </c>
      <c r="G37" s="84">
        <v>9.98E-2</v>
      </c>
      <c r="H37" s="84">
        <v>1.4E-3</v>
      </c>
      <c r="I37" s="84">
        <v>1.9800000000000002E-2</v>
      </c>
      <c r="J37" s="84">
        <v>1.47E-2</v>
      </c>
      <c r="K37" s="84">
        <v>1.29E-2</v>
      </c>
      <c r="L37" s="84">
        <v>3.2000000000000002E-3</v>
      </c>
      <c r="M37" s="84">
        <v>0.70079999999999998</v>
      </c>
      <c r="N37" s="84">
        <v>0.1515</v>
      </c>
      <c r="O37" s="85">
        <v>0.6976</v>
      </c>
      <c r="P37" s="86"/>
      <c r="Q37" s="87">
        <v>34.21</v>
      </c>
      <c r="R37" s="88">
        <f>Q37/3.6</f>
        <v>9.5027777777777782</v>
      </c>
      <c r="S37" s="86"/>
      <c r="T37" s="87">
        <v>37.94</v>
      </c>
      <c r="U37" s="88">
        <f>T37/3.6</f>
        <v>10.538888888888888</v>
      </c>
      <c r="V37" s="89"/>
      <c r="W37" s="87">
        <v>49.85</v>
      </c>
      <c r="X37" s="88">
        <f>W37/3.6</f>
        <v>13.847222222222221</v>
      </c>
      <c r="Y37" s="89">
        <v>-18.399999999999999</v>
      </c>
      <c r="Z37" s="87"/>
      <c r="AA37" s="87"/>
      <c r="AB37" s="87"/>
      <c r="AC37" s="92">
        <v>0</v>
      </c>
      <c r="AD37" s="95">
        <v>47.500700000000002</v>
      </c>
      <c r="AE37" s="7">
        <f t="shared" si="0"/>
        <v>100</v>
      </c>
      <c r="AF37" s="8" t="str">
        <f t="shared" si="3"/>
        <v>ОК</v>
      </c>
      <c r="AG37" s="9"/>
      <c r="AH37" s="9"/>
      <c r="AI37" s="9"/>
    </row>
    <row r="38" spans="2:35" ht="15.75" x14ac:dyDescent="0.25">
      <c r="B38" s="18">
        <v>23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18"/>
      <c r="P38" s="12"/>
      <c r="Q38" s="11">
        <v>34.21</v>
      </c>
      <c r="R38" s="63">
        <f t="shared" ref="R38:R43" si="8">Q38/3.6</f>
        <v>9.5027777777777782</v>
      </c>
      <c r="S38" s="12"/>
      <c r="T38" s="11">
        <v>37.94</v>
      </c>
      <c r="U38" s="63">
        <f t="shared" ref="U38:U43" si="9">T38/3.6</f>
        <v>10.538888888888888</v>
      </c>
      <c r="V38" s="13"/>
      <c r="W38" s="11"/>
      <c r="X38" s="63"/>
      <c r="Y38" s="13"/>
      <c r="Z38" s="11"/>
      <c r="AA38" s="87"/>
      <c r="AB38" s="87"/>
      <c r="AC38" s="92"/>
      <c r="AD38" s="95">
        <v>51.272500000000001</v>
      </c>
      <c r="AE38" s="7">
        <f t="shared" si="0"/>
        <v>1.2999999999999999E-2</v>
      </c>
      <c r="AF38" s="8" t="str">
        <f>IF(AE38=100,"ОК"," ")</f>
        <v xml:space="preserve"> </v>
      </c>
      <c r="AG38" s="9"/>
      <c r="AH38" s="9"/>
      <c r="AI38" s="9"/>
    </row>
    <row r="39" spans="2:35" ht="15.75" x14ac:dyDescent="0.25">
      <c r="B39" s="18">
        <v>24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18"/>
      <c r="P39" s="12"/>
      <c r="Q39" s="11">
        <v>34.21</v>
      </c>
      <c r="R39" s="63">
        <f t="shared" si="8"/>
        <v>9.5027777777777782</v>
      </c>
      <c r="S39" s="12"/>
      <c r="T39" s="11">
        <v>37.94</v>
      </c>
      <c r="U39" s="63">
        <f t="shared" si="9"/>
        <v>10.538888888888888</v>
      </c>
      <c r="V39" s="13"/>
      <c r="W39" s="11"/>
      <c r="X39" s="63"/>
      <c r="Y39" s="13"/>
      <c r="Z39" s="11"/>
      <c r="AA39" s="87"/>
      <c r="AB39" s="87"/>
      <c r="AC39" s="92"/>
      <c r="AD39" s="95">
        <v>53.029499999999999</v>
      </c>
      <c r="AE39" s="7">
        <f t="shared" si="0"/>
        <v>1.2999999999999999E-2</v>
      </c>
      <c r="AF39" s="8" t="str">
        <f t="shared" si="3"/>
        <v xml:space="preserve"> </v>
      </c>
      <c r="AG39" s="9"/>
      <c r="AH39" s="9"/>
      <c r="AI39" s="9"/>
    </row>
    <row r="40" spans="2:35" ht="15.75" x14ac:dyDescent="0.25">
      <c r="B40" s="18">
        <v>25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18"/>
      <c r="P40" s="12"/>
      <c r="Q40" s="11">
        <v>34.21</v>
      </c>
      <c r="R40" s="63">
        <f t="shared" si="8"/>
        <v>9.5027777777777782</v>
      </c>
      <c r="S40" s="12"/>
      <c r="T40" s="11">
        <v>37.94</v>
      </c>
      <c r="U40" s="63">
        <f t="shared" si="9"/>
        <v>10.538888888888888</v>
      </c>
      <c r="V40" s="13"/>
      <c r="W40" s="11"/>
      <c r="X40" s="63"/>
      <c r="Y40" s="13"/>
      <c r="Z40" s="11"/>
      <c r="AA40" s="11"/>
      <c r="AB40" s="11"/>
      <c r="AC40" s="15"/>
      <c r="AD40" s="95">
        <v>52.484099999999998</v>
      </c>
      <c r="AE40" s="7">
        <f t="shared" si="0"/>
        <v>1.2999999999999999E-2</v>
      </c>
      <c r="AF40" s="8" t="str">
        <f t="shared" si="3"/>
        <v xml:space="preserve"> </v>
      </c>
      <c r="AG40" s="9"/>
      <c r="AH40" s="9"/>
      <c r="AI40" s="9"/>
    </row>
    <row r="41" spans="2:35" ht="15.75" x14ac:dyDescent="0.25">
      <c r="B41" s="18">
        <v>26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18"/>
      <c r="P41" s="12"/>
      <c r="Q41" s="11">
        <v>34.21</v>
      </c>
      <c r="R41" s="63">
        <f t="shared" si="8"/>
        <v>9.5027777777777782</v>
      </c>
      <c r="S41" s="12"/>
      <c r="T41" s="11">
        <v>37.94</v>
      </c>
      <c r="U41" s="63">
        <f t="shared" si="9"/>
        <v>10.538888888888888</v>
      </c>
      <c r="V41" s="13"/>
      <c r="W41" s="11"/>
      <c r="X41" s="63"/>
      <c r="Y41" s="13"/>
      <c r="Z41" s="11"/>
      <c r="AA41" s="11"/>
      <c r="AB41" s="11"/>
      <c r="AC41" s="14"/>
      <c r="AD41" s="95">
        <v>54.819099999999999</v>
      </c>
      <c r="AE41" s="7">
        <f t="shared" si="0"/>
        <v>1.2999999999999999E-2</v>
      </c>
      <c r="AF41" s="8" t="str">
        <f t="shared" si="3"/>
        <v xml:space="preserve"> </v>
      </c>
      <c r="AG41" s="9"/>
      <c r="AH41" s="9"/>
      <c r="AI41" s="9"/>
    </row>
    <row r="42" spans="2:35" ht="15.75" x14ac:dyDescent="0.25">
      <c r="B42" s="18">
        <v>27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18"/>
      <c r="P42" s="12"/>
      <c r="Q42" s="11">
        <v>34.21</v>
      </c>
      <c r="R42" s="63">
        <f t="shared" si="8"/>
        <v>9.5027777777777782</v>
      </c>
      <c r="S42" s="12"/>
      <c r="T42" s="11">
        <v>37.94</v>
      </c>
      <c r="U42" s="63">
        <f t="shared" si="9"/>
        <v>10.538888888888888</v>
      </c>
      <c r="V42" s="13"/>
      <c r="W42" s="11"/>
      <c r="X42" s="63"/>
      <c r="Y42" s="13"/>
      <c r="Z42" s="11"/>
      <c r="AA42" s="11"/>
      <c r="AB42" s="11"/>
      <c r="AC42" s="15"/>
      <c r="AD42" s="95">
        <v>53.916200000000003</v>
      </c>
      <c r="AE42" s="7">
        <f t="shared" si="0"/>
        <v>1.2999999999999999E-2</v>
      </c>
      <c r="AF42" s="8" t="str">
        <f t="shared" si="3"/>
        <v xml:space="preserve"> </v>
      </c>
      <c r="AG42" s="9"/>
      <c r="AH42" s="9"/>
      <c r="AI42" s="9"/>
    </row>
    <row r="43" spans="2:35" ht="15.75" x14ac:dyDescent="0.25">
      <c r="B43" s="18">
        <v>28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18"/>
      <c r="P43" s="12"/>
      <c r="Q43" s="11">
        <v>34.21</v>
      </c>
      <c r="R43" s="63">
        <f t="shared" si="8"/>
        <v>9.5027777777777782</v>
      </c>
      <c r="S43" s="12"/>
      <c r="T43" s="11">
        <v>37.94</v>
      </c>
      <c r="U43" s="63">
        <f t="shared" si="9"/>
        <v>10.538888888888888</v>
      </c>
      <c r="V43" s="13"/>
      <c r="W43" s="11"/>
      <c r="X43" s="63"/>
      <c r="Y43" s="13"/>
      <c r="Z43" s="11"/>
      <c r="AA43" s="11"/>
      <c r="AB43" s="11"/>
      <c r="AC43" s="14"/>
      <c r="AD43" s="95">
        <v>60.190300000000001</v>
      </c>
      <c r="AE43" s="7">
        <f t="shared" si="0"/>
        <v>1.2999999999999999E-2</v>
      </c>
      <c r="AF43" s="8" t="str">
        <f t="shared" si="3"/>
        <v xml:space="preserve"> </v>
      </c>
      <c r="AG43" s="9"/>
      <c r="AH43" s="9"/>
      <c r="AI43" s="9"/>
    </row>
    <row r="44" spans="2:35" ht="15.75" x14ac:dyDescent="0.25">
      <c r="B44" s="18">
        <v>29</v>
      </c>
      <c r="C44" s="84">
        <v>96.215599999999995</v>
      </c>
      <c r="D44" s="84">
        <v>1.9651000000000001</v>
      </c>
      <c r="E44" s="84">
        <v>0.67910000000000004</v>
      </c>
      <c r="F44" s="84">
        <v>0.1095</v>
      </c>
      <c r="G44" s="84">
        <v>0.1076</v>
      </c>
      <c r="H44" s="84">
        <v>1.6000000000000001E-3</v>
      </c>
      <c r="I44" s="84">
        <v>2.1700000000000001E-2</v>
      </c>
      <c r="J44" s="84">
        <v>1.6199999999999999E-2</v>
      </c>
      <c r="K44" s="84">
        <v>1.5299999999999999E-2</v>
      </c>
      <c r="L44" s="84">
        <v>3.3999999999999998E-3</v>
      </c>
      <c r="M44" s="84">
        <v>0.69279999999999997</v>
      </c>
      <c r="N44" s="84">
        <v>0.15909999999999999</v>
      </c>
      <c r="O44" s="85">
        <v>0.69820000000000004</v>
      </c>
      <c r="P44" s="86"/>
      <c r="Q44" s="87">
        <v>34.24</v>
      </c>
      <c r="R44" s="88">
        <f>Q44/3.6</f>
        <v>9.5111111111111111</v>
      </c>
      <c r="S44" s="86"/>
      <c r="T44" s="87">
        <v>37.97</v>
      </c>
      <c r="U44" s="88">
        <f>T44/3.6</f>
        <v>10.547222222222222</v>
      </c>
      <c r="V44" s="89"/>
      <c r="W44" s="87">
        <v>49.87</v>
      </c>
      <c r="X44" s="88">
        <f>W44/3.6</f>
        <v>13.852777777777776</v>
      </c>
      <c r="Y44" s="89">
        <v>-21.6</v>
      </c>
      <c r="Z44" s="11"/>
      <c r="AA44" s="11"/>
      <c r="AB44" s="11"/>
      <c r="AC44" s="14"/>
      <c r="AD44" s="95">
        <v>64.510800000000003</v>
      </c>
      <c r="AE44" s="7">
        <f t="shared" si="0"/>
        <v>99.999999999999986</v>
      </c>
      <c r="AF44" s="8" t="str">
        <f t="shared" si="3"/>
        <v>ОК</v>
      </c>
      <c r="AG44" s="9"/>
      <c r="AH44" s="9"/>
      <c r="AI44" s="9"/>
    </row>
    <row r="45" spans="2:35" ht="16.5" thickBot="1" x14ac:dyDescent="0.3">
      <c r="B45" s="18">
        <v>30</v>
      </c>
      <c r="C45" s="38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15"/>
      <c r="O45" s="18"/>
      <c r="P45" s="12"/>
      <c r="Q45" s="11">
        <v>34.24</v>
      </c>
      <c r="R45" s="63">
        <f>Q45/3.6</f>
        <v>9.5111111111111111</v>
      </c>
      <c r="S45" s="12"/>
      <c r="T45" s="11">
        <v>37.97</v>
      </c>
      <c r="U45" s="63">
        <f>T45/3.6</f>
        <v>10.547222222222222</v>
      </c>
      <c r="V45" s="17"/>
      <c r="W45" s="16"/>
      <c r="X45" s="68"/>
      <c r="Y45" s="17"/>
      <c r="Z45" s="16"/>
      <c r="AA45" s="16"/>
      <c r="AB45" s="70"/>
      <c r="AC45" s="71"/>
      <c r="AD45" s="96">
        <v>65.374799999999993</v>
      </c>
      <c r="AE45" s="7">
        <f t="shared" si="0"/>
        <v>1.2999999999999999E-2</v>
      </c>
      <c r="AF45" s="8" t="str">
        <f t="shared" si="3"/>
        <v xml:space="preserve"> </v>
      </c>
      <c r="AG45" s="9"/>
      <c r="AH45" s="9"/>
      <c r="AI45" s="9"/>
    </row>
    <row r="46" spans="2:35" ht="18.75" customHeight="1" thickBot="1" x14ac:dyDescent="0.3">
      <c r="B46" s="153" t="s">
        <v>36</v>
      </c>
      <c r="C46" s="154"/>
      <c r="D46" s="154"/>
      <c r="E46" s="154"/>
      <c r="F46" s="154"/>
      <c r="G46" s="154"/>
      <c r="H46" s="154"/>
      <c r="I46" s="155"/>
      <c r="J46" s="153" t="s">
        <v>37</v>
      </c>
      <c r="K46" s="154"/>
      <c r="L46" s="21">
        <v>1.0999999999999999E-2</v>
      </c>
      <c r="M46" s="156" t="s">
        <v>38</v>
      </c>
      <c r="N46" s="157"/>
      <c r="O46" s="22">
        <v>2E-3</v>
      </c>
      <c r="P46" s="136">
        <f>SUMPRODUCT(P16:P45,AD16:AD45)/SUM(AD16:AD45)</f>
        <v>0</v>
      </c>
      <c r="Q46" s="138">
        <f>SUMPRODUCT(Q16:Q45,AD16:AD45)/SUM(AD16:AD45)</f>
        <v>34.240634595968423</v>
      </c>
      <c r="R46" s="138">
        <f>SUMPRODUCT(R16:R45,AD16:AD45)/SUM(AD16:AD45)</f>
        <v>9.5112873877690038</v>
      </c>
      <c r="S46" s="138">
        <f>SUMPRODUCT(S16:S45,AD16:AD45)/SUM(AD16:AD45)</f>
        <v>0</v>
      </c>
      <c r="T46" s="138">
        <f>SUMPRODUCT(T16:T45,AD16:AD45)/SUM(AD16:AD45)</f>
        <v>37.972765701842071</v>
      </c>
      <c r="U46" s="164">
        <f>SUMPRODUCT(U16:U45,AD16:AD45)/SUM(AD16:AD45)</f>
        <v>10.547990472733911</v>
      </c>
      <c r="V46" s="23"/>
      <c r="W46" s="24"/>
      <c r="X46" s="24"/>
      <c r="Y46" s="24"/>
      <c r="Z46" s="24"/>
      <c r="AA46" s="24"/>
      <c r="AB46" s="107" t="s">
        <v>57</v>
      </c>
      <c r="AC46" s="108"/>
      <c r="AD46" s="94">
        <v>1560.8910000000001</v>
      </c>
      <c r="AE46" s="7"/>
      <c r="AF46" s="8"/>
      <c r="AG46" s="9"/>
      <c r="AH46" s="9"/>
      <c r="AI46" s="9"/>
    </row>
    <row r="47" spans="2:35" ht="19.5" customHeight="1" thickBot="1" x14ac:dyDescent="0.3">
      <c r="B47" s="25"/>
      <c r="C47" s="26"/>
      <c r="D47" s="26"/>
      <c r="E47" s="26"/>
      <c r="F47" s="26"/>
      <c r="G47" s="26"/>
      <c r="H47" s="26"/>
      <c r="I47" s="150" t="s">
        <v>39</v>
      </c>
      <c r="J47" s="151"/>
      <c r="K47" s="151"/>
      <c r="L47" s="151"/>
      <c r="M47" s="151"/>
      <c r="N47" s="151"/>
      <c r="O47" s="152"/>
      <c r="P47" s="137"/>
      <c r="Q47" s="139"/>
      <c r="R47" s="139"/>
      <c r="S47" s="139"/>
      <c r="T47" s="139"/>
      <c r="U47" s="165"/>
      <c r="V47" s="23"/>
      <c r="W47" s="26"/>
      <c r="X47" s="26"/>
      <c r="Y47" s="26"/>
      <c r="Z47" s="26"/>
      <c r="AA47" s="26"/>
      <c r="AB47" s="26"/>
      <c r="AC47" s="26"/>
      <c r="AD47" s="51"/>
    </row>
    <row r="48" spans="2:35" ht="4.5" customHeight="1" x14ac:dyDescent="0.25"/>
    <row r="49" spans="2:30" ht="26.25" customHeight="1" x14ac:dyDescent="0.25">
      <c r="AD49" s="72"/>
    </row>
    <row r="50" spans="2:30" ht="20.25" x14ac:dyDescent="0.3">
      <c r="B50" s="28" t="s">
        <v>46</v>
      </c>
      <c r="C50" s="54"/>
      <c r="D50" s="31"/>
      <c r="E50" s="55"/>
      <c r="F50" s="52"/>
      <c r="G50" s="52"/>
      <c r="H50" s="52"/>
      <c r="I50" s="52"/>
      <c r="J50" s="52"/>
      <c r="K50" s="52" t="s">
        <v>47</v>
      </c>
      <c r="L50" s="52"/>
      <c r="M50" s="52"/>
      <c r="N50" s="55"/>
      <c r="O50" s="55"/>
      <c r="P50" s="31"/>
      <c r="Q50" s="31"/>
      <c r="R50" s="31"/>
      <c r="S50" s="31"/>
      <c r="T50" s="31"/>
      <c r="U50" s="31"/>
      <c r="V50" s="147" t="s">
        <v>54</v>
      </c>
      <c r="W50" s="147"/>
      <c r="X50" s="147"/>
      <c r="Y50" s="25"/>
      <c r="Z50" s="19"/>
      <c r="AA50" s="19"/>
    </row>
    <row r="51" spans="2:30" x14ac:dyDescent="0.25">
      <c r="B51" s="53" t="s">
        <v>40</v>
      </c>
      <c r="C51" s="53"/>
      <c r="D51" s="53"/>
      <c r="E51" s="53"/>
      <c r="F51" s="53"/>
      <c r="G51" s="53"/>
      <c r="K51" s="148" t="s">
        <v>41</v>
      </c>
      <c r="L51" s="148"/>
      <c r="Q51" s="30" t="s">
        <v>42</v>
      </c>
      <c r="W51" s="30" t="s">
        <v>43</v>
      </c>
    </row>
    <row r="52" spans="2:30" ht="11.25" customHeight="1" x14ac:dyDescent="0.25">
      <c r="B52" s="44"/>
      <c r="C52" s="44"/>
      <c r="D52" s="44"/>
      <c r="E52" s="53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10"/>
      <c r="S52" s="10"/>
      <c r="W52" s="10"/>
    </row>
    <row r="53" spans="2:30" ht="20.25" x14ac:dyDescent="0.3">
      <c r="B53" s="28" t="s">
        <v>48</v>
      </c>
      <c r="C53" s="54"/>
      <c r="D53" s="31"/>
      <c r="E53" s="31"/>
      <c r="F53" s="55"/>
      <c r="G53" s="55"/>
      <c r="H53" s="28"/>
      <c r="I53" s="28"/>
      <c r="J53" s="28"/>
      <c r="K53" s="52" t="s">
        <v>49</v>
      </c>
      <c r="L53" s="52"/>
      <c r="M53" s="52"/>
      <c r="N53" s="55"/>
      <c r="O53" s="55"/>
      <c r="P53" s="31"/>
      <c r="Q53" s="31"/>
      <c r="R53" s="31"/>
      <c r="S53" s="31"/>
      <c r="T53" s="31"/>
      <c r="U53" s="31"/>
      <c r="V53" s="147" t="s">
        <v>54</v>
      </c>
      <c r="W53" s="147"/>
      <c r="X53" s="147"/>
      <c r="Y53" s="25"/>
      <c r="Z53" s="19"/>
      <c r="AA53" s="19"/>
    </row>
    <row r="54" spans="2:30" x14ac:dyDescent="0.25">
      <c r="B54" s="53" t="s">
        <v>44</v>
      </c>
      <c r="C54" s="53"/>
      <c r="D54" s="53"/>
      <c r="E54" s="53"/>
      <c r="F54" s="53"/>
      <c r="K54" s="149" t="s">
        <v>41</v>
      </c>
      <c r="L54" s="149"/>
      <c r="N54" s="53"/>
      <c r="O54" s="27"/>
      <c r="P54" s="27"/>
      <c r="Q54" s="30" t="s">
        <v>42</v>
      </c>
      <c r="R54" s="27"/>
      <c r="T54" s="27"/>
      <c r="U54" s="27"/>
      <c r="V54" s="27"/>
      <c r="W54" s="30" t="s">
        <v>43</v>
      </c>
    </row>
    <row r="55" spans="2:30" ht="11.25" customHeight="1" x14ac:dyDescent="0.25">
      <c r="F55" s="10"/>
      <c r="P55" s="10"/>
      <c r="S55" s="10"/>
      <c r="W55" s="10"/>
    </row>
    <row r="56" spans="2:30" ht="20.25" x14ac:dyDescent="0.3">
      <c r="B56" s="147" t="s">
        <v>52</v>
      </c>
      <c r="C56" s="147"/>
      <c r="D56" s="147"/>
      <c r="E56" s="31"/>
      <c r="F56" s="31"/>
      <c r="G56" s="55"/>
      <c r="H56" s="55"/>
      <c r="I56" s="55"/>
      <c r="J56" s="31"/>
      <c r="K56" s="52" t="s">
        <v>53</v>
      </c>
      <c r="L56" s="52"/>
      <c r="M56" s="52"/>
      <c r="N56" s="55"/>
      <c r="O56" s="55"/>
      <c r="P56" s="31"/>
      <c r="Q56" s="31"/>
      <c r="R56" s="31"/>
      <c r="S56" s="31"/>
      <c r="T56" s="31"/>
      <c r="U56" s="31"/>
      <c r="V56" s="147" t="s">
        <v>54</v>
      </c>
      <c r="W56" s="147"/>
      <c r="X56" s="147"/>
      <c r="Y56" s="19"/>
      <c r="Z56" s="19"/>
      <c r="AA56" s="19"/>
    </row>
    <row r="57" spans="2:30" x14ac:dyDescent="0.25">
      <c r="B57" s="10" t="s">
        <v>45</v>
      </c>
      <c r="K57" s="149" t="s">
        <v>41</v>
      </c>
      <c r="L57" s="149"/>
      <c r="N57" s="53"/>
      <c r="O57" s="27"/>
      <c r="P57" s="27"/>
      <c r="Q57" s="30" t="s">
        <v>42</v>
      </c>
      <c r="R57" s="27"/>
      <c r="T57" s="27"/>
      <c r="W57" s="30" t="s">
        <v>43</v>
      </c>
    </row>
    <row r="59" spans="2:30" x14ac:dyDescent="0.25">
      <c r="B59" s="3" t="s">
        <v>55</v>
      </c>
      <c r="C59" s="3"/>
      <c r="D59" s="3"/>
      <c r="E59" s="3"/>
      <c r="F59" s="3"/>
      <c r="G59" s="3"/>
      <c r="H59" s="3"/>
      <c r="I59" s="3"/>
      <c r="J59" s="3"/>
    </row>
  </sheetData>
  <mergeCells count="64">
    <mergeCell ref="J6:X6"/>
    <mergeCell ref="K57:L57"/>
    <mergeCell ref="R46:R47"/>
    <mergeCell ref="S46:S47"/>
    <mergeCell ref="N14:N15"/>
    <mergeCell ref="V56:X56"/>
    <mergeCell ref="V50:X50"/>
    <mergeCell ref="V53:X53"/>
    <mergeCell ref="T46:T47"/>
    <mergeCell ref="U46:U47"/>
    <mergeCell ref="J14:J15"/>
    <mergeCell ref="K14:K15"/>
    <mergeCell ref="L14:L15"/>
    <mergeCell ref="J4:W4"/>
    <mergeCell ref="L5:N5"/>
    <mergeCell ref="O5:P5"/>
    <mergeCell ref="Q5:S5"/>
    <mergeCell ref="U5:W5"/>
    <mergeCell ref="J1:W1"/>
    <mergeCell ref="L2:N2"/>
    <mergeCell ref="P2:R2"/>
    <mergeCell ref="T2:W2"/>
    <mergeCell ref="N3:W3"/>
    <mergeCell ref="B56:D56"/>
    <mergeCell ref="K51:L51"/>
    <mergeCell ref="K54:L54"/>
    <mergeCell ref="I47:O47"/>
    <mergeCell ref="B46:I46"/>
    <mergeCell ref="J46:K46"/>
    <mergeCell ref="M46:N46"/>
    <mergeCell ref="B12:B15"/>
    <mergeCell ref="C12:N13"/>
    <mergeCell ref="O12:X12"/>
    <mergeCell ref="P46:P47"/>
    <mergeCell ref="Q46:Q47"/>
    <mergeCell ref="O13:O15"/>
    <mergeCell ref="P14:P15"/>
    <mergeCell ref="Q14:Q15"/>
    <mergeCell ref="R14:R15"/>
    <mergeCell ref="T14:T15"/>
    <mergeCell ref="C14:C15"/>
    <mergeCell ref="D14:D15"/>
    <mergeCell ref="E14:E15"/>
    <mergeCell ref="F14:F15"/>
    <mergeCell ref="M14:M15"/>
    <mergeCell ref="I14:I15"/>
    <mergeCell ref="G14:G15"/>
    <mergeCell ref="H14:H15"/>
    <mergeCell ref="AC12:AC15"/>
    <mergeCell ref="AD12:AD15"/>
    <mergeCell ref="S14:S15"/>
    <mergeCell ref="Y12:Y15"/>
    <mergeCell ref="AB12:AB15"/>
    <mergeCell ref="Z12:Z15"/>
    <mergeCell ref="AA12:AA15"/>
    <mergeCell ref="U14:U15"/>
    <mergeCell ref="V14:V15"/>
    <mergeCell ref="W14:W15"/>
    <mergeCell ref="X14:X15"/>
    <mergeCell ref="Y10:AD10"/>
    <mergeCell ref="J7:X7"/>
    <mergeCell ref="J8:X8"/>
    <mergeCell ref="J10:X10"/>
    <mergeCell ref="AB46:AC46"/>
  </mergeCells>
  <printOptions verticalCentered="1"/>
  <pageMargins left="0.70866141732283472" right="0.70866141732283472" top="0.35433070866141736" bottom="0.35433070866141736" header="0.31496062992125984" footer="0.31496062992125984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60"/>
  <sheetViews>
    <sheetView tabSelected="1" topLeftCell="A10" zoomScale="90" zoomScaleNormal="90" zoomScaleSheetLayoutView="90" workbookViewId="0">
      <selection activeCell="AB56" sqref="AB56"/>
    </sheetView>
  </sheetViews>
  <sheetFormatPr defaultRowHeight="15" x14ac:dyDescent="0.25"/>
  <cols>
    <col min="1" max="1" width="9.140625" style="2"/>
    <col min="2" max="2" width="6.42578125" style="2" customWidth="1"/>
    <col min="3" max="15" width="8.5703125" style="2" customWidth="1"/>
    <col min="16" max="29" width="7.85546875" style="2" customWidth="1"/>
    <col min="30" max="30" width="12.85546875" style="2" customWidth="1"/>
    <col min="31" max="31" width="9.140625" style="2"/>
    <col min="32" max="32" width="7.5703125" style="2" bestFit="1" customWidth="1"/>
    <col min="33" max="33" width="9.5703125" style="2" bestFit="1" customWidth="1"/>
    <col min="34" max="34" width="7.5703125" style="2" bestFit="1" customWidth="1"/>
    <col min="35" max="35" width="10.28515625" style="2" bestFit="1" customWidth="1"/>
    <col min="36" max="16384" width="9.140625" style="2"/>
  </cols>
  <sheetData>
    <row r="1" spans="2:35" ht="15" customHeight="1" x14ac:dyDescent="0.35">
      <c r="B1" s="36" t="s">
        <v>0</v>
      </c>
      <c r="C1" s="3"/>
      <c r="D1" s="3"/>
      <c r="E1" s="3"/>
      <c r="F1" s="3"/>
      <c r="G1" s="39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32"/>
      <c r="Y1" s="32"/>
      <c r="Z1" s="32"/>
      <c r="AA1" s="32"/>
    </row>
    <row r="2" spans="2:35" ht="15" customHeight="1" x14ac:dyDescent="0.3">
      <c r="B2" s="40" t="s">
        <v>50</v>
      </c>
      <c r="C2" s="3"/>
      <c r="D2" s="41"/>
      <c r="E2" s="41"/>
      <c r="F2" s="41"/>
      <c r="G2" s="39"/>
      <c r="H2" s="1"/>
      <c r="I2" s="1"/>
      <c r="J2" s="42"/>
      <c r="K2" s="43"/>
      <c r="L2" s="159"/>
      <c r="M2" s="159"/>
      <c r="N2" s="159"/>
      <c r="O2" s="44"/>
      <c r="P2" s="159"/>
      <c r="Q2" s="159"/>
      <c r="R2" s="159"/>
      <c r="S2" s="44"/>
      <c r="T2" s="159"/>
      <c r="U2" s="159"/>
      <c r="V2" s="159"/>
      <c r="W2" s="159"/>
      <c r="AA2" s="33"/>
    </row>
    <row r="3" spans="2:35" ht="15" customHeight="1" x14ac:dyDescent="0.3">
      <c r="B3" s="56" t="s">
        <v>62</v>
      </c>
      <c r="C3" s="45"/>
      <c r="D3" s="35"/>
      <c r="E3" s="46"/>
      <c r="G3" s="39"/>
      <c r="H3" s="1"/>
      <c r="I3" s="1"/>
      <c r="J3" s="47"/>
      <c r="K3" s="43"/>
      <c r="L3" s="44"/>
      <c r="M3" s="48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33"/>
      <c r="Y3" s="33"/>
      <c r="Z3" s="33"/>
      <c r="AA3" s="33"/>
      <c r="AB3" s="4"/>
      <c r="AC3" s="4"/>
      <c r="AD3" s="4"/>
    </row>
    <row r="4" spans="2:35" ht="15" customHeight="1" x14ac:dyDescent="0.3">
      <c r="B4" s="36" t="s">
        <v>2</v>
      </c>
      <c r="C4" s="3"/>
      <c r="D4" s="3"/>
      <c r="E4" s="3"/>
      <c r="F4" s="3"/>
      <c r="G4" s="39"/>
      <c r="H4" s="1"/>
      <c r="I4" s="1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33"/>
      <c r="Y4" s="33"/>
      <c r="Z4" s="33"/>
      <c r="AA4" s="33"/>
      <c r="AB4" s="4"/>
      <c r="AC4" s="4"/>
      <c r="AD4" s="4"/>
    </row>
    <row r="5" spans="2:35" ht="15" customHeight="1" x14ac:dyDescent="0.3">
      <c r="B5" s="36" t="s">
        <v>51</v>
      </c>
      <c r="C5" s="3"/>
      <c r="D5" s="3"/>
      <c r="E5" s="3"/>
      <c r="F5" s="3"/>
      <c r="G5" s="49"/>
      <c r="H5" s="1"/>
      <c r="I5" s="1"/>
      <c r="J5" s="42"/>
      <c r="K5" s="44"/>
      <c r="L5" s="160"/>
      <c r="M5" s="160"/>
      <c r="N5" s="160"/>
      <c r="O5" s="161"/>
      <c r="P5" s="161"/>
      <c r="Q5" s="162"/>
      <c r="R5" s="162"/>
      <c r="S5" s="162"/>
      <c r="T5" s="73"/>
      <c r="U5" s="162"/>
      <c r="V5" s="162"/>
      <c r="W5" s="162"/>
      <c r="AA5" s="34"/>
    </row>
    <row r="6" spans="2:35" ht="22.5" customHeight="1" x14ac:dyDescent="0.3">
      <c r="B6" s="62"/>
      <c r="C6" s="39"/>
      <c r="D6" s="1"/>
      <c r="E6" s="1"/>
      <c r="F6" s="39"/>
      <c r="G6" s="29"/>
      <c r="H6" s="1"/>
      <c r="I6" s="1"/>
      <c r="J6" s="163" t="s">
        <v>1</v>
      </c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Z6" s="64"/>
      <c r="AB6" s="69" t="s">
        <v>56</v>
      </c>
    </row>
    <row r="7" spans="2:35" ht="22.5" customHeight="1" x14ac:dyDescent="0.3">
      <c r="B7" s="62"/>
      <c r="C7" s="39"/>
      <c r="D7" s="1"/>
      <c r="E7" s="1"/>
      <c r="F7" s="39"/>
      <c r="G7" s="29"/>
      <c r="H7" s="1"/>
      <c r="I7" s="1"/>
      <c r="J7" s="105" t="s">
        <v>59</v>
      </c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Z7" s="33"/>
      <c r="AA7" s="34"/>
    </row>
    <row r="8" spans="2:35" ht="27" customHeight="1" x14ac:dyDescent="0.3">
      <c r="B8" s="62"/>
      <c r="C8" s="39"/>
      <c r="D8" s="1"/>
      <c r="E8" s="1"/>
      <c r="F8" s="39"/>
      <c r="G8" s="29"/>
      <c r="H8" s="1"/>
      <c r="I8" s="1"/>
      <c r="J8" s="106" t="s">
        <v>60</v>
      </c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Z8" s="65"/>
      <c r="AA8" s="34"/>
    </row>
    <row r="9" spans="2:35" ht="7.5" customHeight="1" x14ac:dyDescent="0.3">
      <c r="B9" s="62"/>
      <c r="C9" s="39"/>
      <c r="D9" s="1"/>
      <c r="E9" s="1"/>
      <c r="F9" s="39"/>
      <c r="G9" s="29"/>
      <c r="H9" s="1"/>
      <c r="I9" s="1"/>
      <c r="J9" s="66"/>
      <c r="K9" s="66"/>
      <c r="L9" s="66"/>
      <c r="M9" s="66"/>
      <c r="N9" s="66"/>
      <c r="O9" s="66"/>
      <c r="P9" s="66"/>
      <c r="Q9" s="66"/>
      <c r="R9" s="66"/>
      <c r="S9" s="66"/>
      <c r="U9" s="67"/>
      <c r="V9" s="67"/>
      <c r="W9" s="67"/>
      <c r="Z9" s="44"/>
      <c r="AA9" s="34"/>
    </row>
    <row r="10" spans="2:35" ht="22.5" customHeight="1" x14ac:dyDescent="0.3">
      <c r="B10" s="62"/>
      <c r="C10" s="39"/>
      <c r="D10" s="1"/>
      <c r="E10" s="1"/>
      <c r="F10" s="39"/>
      <c r="G10" s="29"/>
      <c r="H10" s="1"/>
      <c r="I10" s="1"/>
      <c r="J10" s="105" t="s">
        <v>61</v>
      </c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4" t="s">
        <v>63</v>
      </c>
      <c r="Z10" s="104"/>
      <c r="AA10" s="104"/>
      <c r="AB10" s="104"/>
      <c r="AC10" s="104"/>
      <c r="AD10" s="104"/>
    </row>
    <row r="11" spans="2:35" ht="14.25" customHeight="1" thickBot="1" x14ac:dyDescent="0.3"/>
    <row r="12" spans="2:35" ht="26.25" customHeight="1" thickBot="1" x14ac:dyDescent="0.3">
      <c r="B12" s="113" t="s">
        <v>3</v>
      </c>
      <c r="C12" s="128" t="s">
        <v>4</v>
      </c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30"/>
      <c r="O12" s="128" t="s">
        <v>5</v>
      </c>
      <c r="P12" s="134"/>
      <c r="Q12" s="134"/>
      <c r="R12" s="134"/>
      <c r="S12" s="134"/>
      <c r="T12" s="134"/>
      <c r="U12" s="134"/>
      <c r="V12" s="134"/>
      <c r="W12" s="134"/>
      <c r="X12" s="135"/>
      <c r="Y12" s="117" t="s">
        <v>6</v>
      </c>
      <c r="Z12" s="121" t="s">
        <v>7</v>
      </c>
      <c r="AA12" s="119" t="s">
        <v>8</v>
      </c>
      <c r="AB12" s="119" t="s">
        <v>9</v>
      </c>
      <c r="AC12" s="111" t="s">
        <v>10</v>
      </c>
      <c r="AD12" s="113" t="s">
        <v>11</v>
      </c>
    </row>
    <row r="13" spans="2:35" ht="16.5" customHeight="1" thickBot="1" x14ac:dyDescent="0.3">
      <c r="B13" s="127"/>
      <c r="C13" s="131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3"/>
      <c r="O13" s="140" t="s">
        <v>12</v>
      </c>
      <c r="P13" s="5" t="s">
        <v>13</v>
      </c>
      <c r="Q13" s="5"/>
      <c r="R13" s="5"/>
      <c r="S13" s="5"/>
      <c r="T13" s="5"/>
      <c r="U13" s="5"/>
      <c r="V13" s="5"/>
      <c r="W13" s="5" t="s">
        <v>14</v>
      </c>
      <c r="X13" s="6"/>
      <c r="Y13" s="118"/>
      <c r="Z13" s="122"/>
      <c r="AA13" s="120"/>
      <c r="AB13" s="120"/>
      <c r="AC13" s="112"/>
      <c r="AD13" s="114"/>
    </row>
    <row r="14" spans="2:35" ht="15" customHeight="1" x14ac:dyDescent="0.25">
      <c r="B14" s="127"/>
      <c r="C14" s="115" t="s">
        <v>15</v>
      </c>
      <c r="D14" s="109" t="s">
        <v>16</v>
      </c>
      <c r="E14" s="109" t="s">
        <v>17</v>
      </c>
      <c r="F14" s="109" t="s">
        <v>18</v>
      </c>
      <c r="G14" s="109" t="s">
        <v>19</v>
      </c>
      <c r="H14" s="109" t="s">
        <v>20</v>
      </c>
      <c r="I14" s="109" t="s">
        <v>21</v>
      </c>
      <c r="J14" s="109" t="s">
        <v>22</v>
      </c>
      <c r="K14" s="109" t="s">
        <v>23</v>
      </c>
      <c r="L14" s="109" t="s">
        <v>24</v>
      </c>
      <c r="M14" s="109" t="s">
        <v>25</v>
      </c>
      <c r="N14" s="123" t="s">
        <v>26</v>
      </c>
      <c r="O14" s="141"/>
      <c r="P14" s="143" t="s">
        <v>27</v>
      </c>
      <c r="Q14" s="145" t="s">
        <v>28</v>
      </c>
      <c r="R14" s="111" t="s">
        <v>29</v>
      </c>
      <c r="S14" s="115" t="s">
        <v>30</v>
      </c>
      <c r="T14" s="109" t="s">
        <v>31</v>
      </c>
      <c r="U14" s="123" t="s">
        <v>32</v>
      </c>
      <c r="V14" s="125" t="s">
        <v>33</v>
      </c>
      <c r="W14" s="109" t="s">
        <v>34</v>
      </c>
      <c r="X14" s="123" t="s">
        <v>35</v>
      </c>
      <c r="Y14" s="118"/>
      <c r="Z14" s="122"/>
      <c r="AA14" s="120"/>
      <c r="AB14" s="120"/>
      <c r="AC14" s="112"/>
      <c r="AD14" s="114"/>
    </row>
    <row r="15" spans="2:35" ht="92.25" customHeight="1" x14ac:dyDescent="0.25">
      <c r="B15" s="127"/>
      <c r="C15" s="116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24"/>
      <c r="O15" s="142"/>
      <c r="P15" s="144"/>
      <c r="Q15" s="146"/>
      <c r="R15" s="112"/>
      <c r="S15" s="116"/>
      <c r="T15" s="110"/>
      <c r="U15" s="124"/>
      <c r="V15" s="126"/>
      <c r="W15" s="110"/>
      <c r="X15" s="124"/>
      <c r="Y15" s="118"/>
      <c r="Z15" s="122"/>
      <c r="AA15" s="120"/>
      <c r="AB15" s="120"/>
      <c r="AC15" s="112"/>
      <c r="AD15" s="114"/>
    </row>
    <row r="16" spans="2:35" ht="15.75" x14ac:dyDescent="0.25">
      <c r="B16" s="18">
        <v>1</v>
      </c>
      <c r="C16" s="74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6"/>
      <c r="P16" s="77"/>
      <c r="Q16" s="11">
        <v>34.24</v>
      </c>
      <c r="R16" s="58">
        <f>Q16/3.6</f>
        <v>9.5111111111111111</v>
      </c>
      <c r="S16" s="59"/>
      <c r="T16" s="11">
        <v>37.97</v>
      </c>
      <c r="U16" s="58">
        <f>T16/3.6</f>
        <v>10.547222222222222</v>
      </c>
      <c r="V16" s="82"/>
      <c r="W16" s="78"/>
      <c r="X16" s="79"/>
      <c r="Y16" s="83"/>
      <c r="Z16" s="57"/>
      <c r="AA16" s="78"/>
      <c r="AB16" s="78"/>
      <c r="AC16" s="91"/>
      <c r="AD16" s="95">
        <v>65.800399999999996</v>
      </c>
      <c r="AE16" s="7">
        <f t="shared" ref="AE16:AE46" si="0">SUM(C16:N16)+$L$47+$O$47</f>
        <v>1.2999999999999999E-2</v>
      </c>
      <c r="AF16" s="8" t="str">
        <f>IF(AE16=100,"ОК"," ")</f>
        <v xml:space="preserve"> </v>
      </c>
      <c r="AG16" s="9"/>
      <c r="AH16" s="9"/>
      <c r="AI16" s="9"/>
    </row>
    <row r="17" spans="2:35" ht="15.75" x14ac:dyDescent="0.25">
      <c r="B17" s="18">
        <v>2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18"/>
      <c r="P17" s="11"/>
      <c r="Q17" s="11">
        <v>34.24</v>
      </c>
      <c r="R17" s="58">
        <f t="shared" ref="R17:R20" si="1">Q17/3.6</f>
        <v>9.5111111111111111</v>
      </c>
      <c r="S17" s="59"/>
      <c r="T17" s="11">
        <v>37.97</v>
      </c>
      <c r="U17" s="58">
        <f t="shared" ref="U17:U20" si="2">T17/3.6</f>
        <v>10.547222222222222</v>
      </c>
      <c r="V17" s="61"/>
      <c r="W17" s="57"/>
      <c r="X17" s="58"/>
      <c r="Y17" s="13"/>
      <c r="Z17" s="11"/>
      <c r="AA17" s="87"/>
      <c r="AB17" s="87"/>
      <c r="AC17" s="91"/>
      <c r="AD17" s="95">
        <v>66.488399999999999</v>
      </c>
      <c r="AE17" s="7">
        <f t="shared" si="0"/>
        <v>1.2999999999999999E-2</v>
      </c>
      <c r="AF17" s="8" t="str">
        <f>IF(AE17=100,"ОК"," ")</f>
        <v xml:space="preserve"> </v>
      </c>
      <c r="AG17" s="9"/>
      <c r="AH17" s="9"/>
      <c r="AI17" s="9"/>
    </row>
    <row r="18" spans="2:35" ht="15.75" x14ac:dyDescent="0.25">
      <c r="B18" s="18">
        <v>3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18"/>
      <c r="P18" s="12"/>
      <c r="Q18" s="11">
        <v>34.24</v>
      </c>
      <c r="R18" s="58">
        <f t="shared" si="1"/>
        <v>9.5111111111111111</v>
      </c>
      <c r="S18" s="59"/>
      <c r="T18" s="11">
        <v>37.97</v>
      </c>
      <c r="U18" s="58">
        <f t="shared" si="2"/>
        <v>10.547222222222222</v>
      </c>
      <c r="V18" s="61"/>
      <c r="W18" s="57"/>
      <c r="X18" s="58"/>
      <c r="Y18" s="13"/>
      <c r="Z18" s="11"/>
      <c r="AA18" s="87"/>
      <c r="AB18" s="87"/>
      <c r="AC18" s="91"/>
      <c r="AD18" s="95">
        <v>74.474400000000003</v>
      </c>
      <c r="AE18" s="7">
        <f t="shared" si="0"/>
        <v>1.2999999999999999E-2</v>
      </c>
      <c r="AF18" s="8" t="str">
        <f>IF(AE18=100,"ОК"," ")</f>
        <v xml:space="preserve"> </v>
      </c>
      <c r="AG18" s="9"/>
      <c r="AH18" s="9"/>
      <c r="AI18" s="9"/>
    </row>
    <row r="19" spans="2:35" ht="15.75" x14ac:dyDescent="0.25">
      <c r="B19" s="18">
        <v>4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18"/>
      <c r="P19" s="12"/>
      <c r="Q19" s="11">
        <v>34.24</v>
      </c>
      <c r="R19" s="58">
        <f t="shared" si="1"/>
        <v>9.5111111111111111</v>
      </c>
      <c r="S19" s="59"/>
      <c r="T19" s="11">
        <v>37.97</v>
      </c>
      <c r="U19" s="58">
        <f t="shared" si="2"/>
        <v>10.547222222222222</v>
      </c>
      <c r="V19" s="61"/>
      <c r="W19" s="57"/>
      <c r="X19" s="58"/>
      <c r="Y19" s="13"/>
      <c r="Z19" s="11"/>
      <c r="AA19" s="87"/>
      <c r="AB19" s="87"/>
      <c r="AC19" s="91"/>
      <c r="AD19" s="95">
        <v>81.567400000000006</v>
      </c>
      <c r="AE19" s="7">
        <f t="shared" si="0"/>
        <v>1.2999999999999999E-2</v>
      </c>
      <c r="AF19" s="8" t="str">
        <f t="shared" ref="AF19:AF46" si="3">IF(AE19=100,"ОК"," ")</f>
        <v xml:space="preserve"> </v>
      </c>
      <c r="AG19" s="9"/>
      <c r="AH19" s="9"/>
      <c r="AI19" s="9"/>
    </row>
    <row r="20" spans="2:35" ht="15.75" x14ac:dyDescent="0.25">
      <c r="B20" s="18">
        <v>5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18"/>
      <c r="P20" s="12"/>
      <c r="Q20" s="11">
        <v>34.24</v>
      </c>
      <c r="R20" s="58">
        <f t="shared" si="1"/>
        <v>9.5111111111111111</v>
      </c>
      <c r="S20" s="59"/>
      <c r="T20" s="11">
        <v>37.97</v>
      </c>
      <c r="U20" s="58">
        <f t="shared" si="2"/>
        <v>10.547222222222222</v>
      </c>
      <c r="V20" s="61"/>
      <c r="W20" s="57"/>
      <c r="X20" s="58"/>
      <c r="Y20" s="13"/>
      <c r="Z20" s="11"/>
      <c r="AA20" s="87"/>
      <c r="AB20" s="87"/>
      <c r="AC20" s="91"/>
      <c r="AD20" s="95">
        <v>81.435400000000001</v>
      </c>
      <c r="AE20" s="7">
        <f t="shared" si="0"/>
        <v>1.2999999999999999E-2</v>
      </c>
      <c r="AF20" s="8" t="str">
        <f t="shared" si="3"/>
        <v xml:space="preserve"> </v>
      </c>
      <c r="AG20" s="9"/>
      <c r="AH20" s="9"/>
      <c r="AI20" s="9"/>
    </row>
    <row r="21" spans="2:35" ht="15.75" x14ac:dyDescent="0.25">
      <c r="B21" s="18">
        <v>6</v>
      </c>
      <c r="C21" s="75">
        <v>95.918000000000006</v>
      </c>
      <c r="D21" s="75">
        <v>2.2595999999999998</v>
      </c>
      <c r="E21" s="75">
        <v>0.6835</v>
      </c>
      <c r="F21" s="75">
        <v>0.10979999999999999</v>
      </c>
      <c r="G21" s="75">
        <v>0.10730000000000001</v>
      </c>
      <c r="H21" s="75">
        <v>1.1000000000000001E-3</v>
      </c>
      <c r="I21" s="75">
        <v>2.18E-2</v>
      </c>
      <c r="J21" s="75">
        <v>1.6299999999999999E-2</v>
      </c>
      <c r="K21" s="75">
        <v>1.5100000000000001E-2</v>
      </c>
      <c r="L21" s="75">
        <v>3.3999999999999998E-3</v>
      </c>
      <c r="M21" s="75">
        <v>0.69079999999999997</v>
      </c>
      <c r="N21" s="75">
        <v>0.1603</v>
      </c>
      <c r="O21" s="76">
        <v>0.69989999999999997</v>
      </c>
      <c r="P21" s="102"/>
      <c r="Q21" s="87">
        <v>34.32</v>
      </c>
      <c r="R21" s="79">
        <f t="shared" ref="R21" si="4">Q21/3.6</f>
        <v>9.5333333333333332</v>
      </c>
      <c r="S21" s="80"/>
      <c r="T21" s="81">
        <v>38.049999999999997</v>
      </c>
      <c r="U21" s="79">
        <f t="shared" ref="U21" si="5">T21/3.6</f>
        <v>10.569444444444443</v>
      </c>
      <c r="V21" s="82"/>
      <c r="W21" s="78">
        <v>49.92</v>
      </c>
      <c r="X21" s="79">
        <f t="shared" ref="X21" si="6">W21/3.6</f>
        <v>13.866666666666667</v>
      </c>
      <c r="Y21" s="83">
        <v>-21.5</v>
      </c>
      <c r="Z21" s="78"/>
      <c r="AA21" s="78"/>
      <c r="AB21" s="78"/>
      <c r="AC21" s="103">
        <v>0</v>
      </c>
      <c r="AD21" s="95">
        <v>80.851799999999997</v>
      </c>
      <c r="AE21" s="7">
        <f t="shared" si="0"/>
        <v>100</v>
      </c>
      <c r="AF21" s="8" t="str">
        <f t="shared" si="3"/>
        <v>ОК</v>
      </c>
      <c r="AG21" s="9"/>
      <c r="AH21" s="9"/>
      <c r="AI21" s="9"/>
    </row>
    <row r="22" spans="2:35" ht="15.75" x14ac:dyDescent="0.25">
      <c r="B22" s="18">
        <v>7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18"/>
      <c r="P22" s="12"/>
      <c r="Q22" s="11">
        <v>34.32</v>
      </c>
      <c r="R22" s="58">
        <f t="shared" ref="R22:R27" si="7">Q22/3.6</f>
        <v>9.5333333333333332</v>
      </c>
      <c r="S22" s="59"/>
      <c r="T22" s="60">
        <v>38.049999999999997</v>
      </c>
      <c r="U22" s="58">
        <f t="shared" ref="U22:U27" si="8">T22/3.6</f>
        <v>10.569444444444443</v>
      </c>
      <c r="V22" s="61"/>
      <c r="W22" s="57"/>
      <c r="X22" s="58"/>
      <c r="Y22" s="13"/>
      <c r="Z22" s="11"/>
      <c r="AA22" s="87"/>
      <c r="AB22" s="87"/>
      <c r="AC22" s="91"/>
      <c r="AD22" s="95">
        <v>76.6661</v>
      </c>
      <c r="AE22" s="7">
        <f t="shared" si="0"/>
        <v>1.2999999999999999E-2</v>
      </c>
      <c r="AF22" s="8" t="str">
        <f t="shared" si="3"/>
        <v xml:space="preserve"> </v>
      </c>
      <c r="AG22" s="9"/>
      <c r="AH22" s="9"/>
      <c r="AI22" s="9"/>
    </row>
    <row r="23" spans="2:35" ht="15.75" x14ac:dyDescent="0.25">
      <c r="B23" s="18">
        <v>8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18"/>
      <c r="P23" s="12"/>
      <c r="Q23" s="11">
        <v>34.32</v>
      </c>
      <c r="R23" s="58">
        <f t="shared" si="7"/>
        <v>9.5333333333333332</v>
      </c>
      <c r="S23" s="59"/>
      <c r="T23" s="60">
        <v>38.049999999999997</v>
      </c>
      <c r="U23" s="58">
        <f t="shared" si="8"/>
        <v>10.569444444444443</v>
      </c>
      <c r="V23" s="61"/>
      <c r="W23" s="57"/>
      <c r="X23" s="58"/>
      <c r="Y23" s="13"/>
      <c r="Z23" s="11"/>
      <c r="AA23" s="87"/>
      <c r="AB23" s="87"/>
      <c r="AC23" s="91"/>
      <c r="AD23" s="95">
        <v>77.837800000000001</v>
      </c>
      <c r="AE23" s="7">
        <f t="shared" si="0"/>
        <v>1.2999999999999999E-2</v>
      </c>
      <c r="AF23" s="8" t="str">
        <f t="shared" si="3"/>
        <v xml:space="preserve"> </v>
      </c>
      <c r="AG23" s="9"/>
      <c r="AH23" s="9"/>
      <c r="AI23" s="9"/>
    </row>
    <row r="24" spans="2:35" ht="15.75" x14ac:dyDescent="0.25">
      <c r="B24" s="18">
        <v>9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5"/>
      <c r="P24" s="86"/>
      <c r="Q24" s="11">
        <v>34.32</v>
      </c>
      <c r="R24" s="58">
        <f t="shared" si="7"/>
        <v>9.5333333333333332</v>
      </c>
      <c r="S24" s="59"/>
      <c r="T24" s="60">
        <v>38.049999999999997</v>
      </c>
      <c r="U24" s="58">
        <f t="shared" si="8"/>
        <v>10.569444444444443</v>
      </c>
      <c r="V24" s="89"/>
      <c r="W24" s="87"/>
      <c r="X24" s="88"/>
      <c r="Y24" s="89"/>
      <c r="Z24" s="11"/>
      <c r="AA24" s="87"/>
      <c r="AB24" s="87"/>
      <c r="AC24" s="92"/>
      <c r="AD24" s="95">
        <v>74.002200000000002</v>
      </c>
      <c r="AE24" s="7">
        <f t="shared" si="0"/>
        <v>1.2999999999999999E-2</v>
      </c>
      <c r="AF24" s="8" t="str">
        <f t="shared" si="3"/>
        <v xml:space="preserve"> </v>
      </c>
      <c r="AG24" s="9"/>
      <c r="AH24" s="9"/>
      <c r="AI24" s="9"/>
    </row>
    <row r="25" spans="2:35" ht="15.75" x14ac:dyDescent="0.25">
      <c r="B25" s="18">
        <v>10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18"/>
      <c r="P25" s="12"/>
      <c r="Q25" s="11">
        <v>34.32</v>
      </c>
      <c r="R25" s="58">
        <f t="shared" si="7"/>
        <v>9.5333333333333332</v>
      </c>
      <c r="S25" s="59"/>
      <c r="T25" s="60">
        <v>38.049999999999997</v>
      </c>
      <c r="U25" s="58">
        <f t="shared" si="8"/>
        <v>10.569444444444443</v>
      </c>
      <c r="V25" s="13"/>
      <c r="W25" s="11"/>
      <c r="X25" s="63"/>
      <c r="Y25" s="13"/>
      <c r="Z25" s="11"/>
      <c r="AA25" s="87"/>
      <c r="AB25" s="87"/>
      <c r="AC25" s="92"/>
      <c r="AD25" s="95">
        <v>74.892899999999997</v>
      </c>
      <c r="AE25" s="7">
        <f t="shared" si="0"/>
        <v>1.2999999999999999E-2</v>
      </c>
      <c r="AF25" s="8" t="str">
        <f t="shared" si="3"/>
        <v xml:space="preserve"> </v>
      </c>
      <c r="AG25" s="9"/>
      <c r="AH25" s="9"/>
      <c r="AI25" s="9"/>
    </row>
    <row r="26" spans="2:35" ht="15.75" x14ac:dyDescent="0.25">
      <c r="B26" s="18">
        <v>11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18"/>
      <c r="P26" s="12"/>
      <c r="Q26" s="11">
        <v>34.32</v>
      </c>
      <c r="R26" s="58">
        <f t="shared" si="7"/>
        <v>9.5333333333333332</v>
      </c>
      <c r="S26" s="59"/>
      <c r="T26" s="60">
        <v>38.049999999999997</v>
      </c>
      <c r="U26" s="58">
        <f t="shared" si="8"/>
        <v>10.569444444444443</v>
      </c>
      <c r="V26" s="13"/>
      <c r="W26" s="11"/>
      <c r="X26" s="63"/>
      <c r="Y26" s="13"/>
      <c r="Z26" s="11"/>
      <c r="AA26" s="87"/>
      <c r="AB26" s="87"/>
      <c r="AC26" s="92"/>
      <c r="AD26" s="95">
        <v>70.041300000000007</v>
      </c>
      <c r="AE26" s="7">
        <f t="shared" si="0"/>
        <v>1.2999999999999999E-2</v>
      </c>
      <c r="AF26" s="8" t="str">
        <f t="shared" si="3"/>
        <v xml:space="preserve"> </v>
      </c>
      <c r="AG26" s="9"/>
      <c r="AH26" s="9"/>
      <c r="AI26" s="9"/>
    </row>
    <row r="27" spans="2:35" ht="15.75" x14ac:dyDescent="0.25">
      <c r="B27" s="18">
        <v>12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18"/>
      <c r="P27" s="12"/>
      <c r="Q27" s="11">
        <v>34.32</v>
      </c>
      <c r="R27" s="58">
        <f t="shared" si="7"/>
        <v>9.5333333333333332</v>
      </c>
      <c r="S27" s="59"/>
      <c r="T27" s="60">
        <v>38.049999999999997</v>
      </c>
      <c r="U27" s="58">
        <f t="shared" si="8"/>
        <v>10.569444444444443</v>
      </c>
      <c r="V27" s="13"/>
      <c r="W27" s="11"/>
      <c r="X27" s="63"/>
      <c r="Y27" s="13"/>
      <c r="Z27" s="11"/>
      <c r="AA27" s="87"/>
      <c r="AB27" s="87"/>
      <c r="AC27" s="92"/>
      <c r="AD27" s="95">
        <v>70.368499999999997</v>
      </c>
      <c r="AE27" s="7">
        <f t="shared" si="0"/>
        <v>1.2999999999999999E-2</v>
      </c>
      <c r="AF27" s="8" t="str">
        <f t="shared" si="3"/>
        <v xml:space="preserve"> </v>
      </c>
      <c r="AG27" s="9"/>
      <c r="AH27" s="9"/>
      <c r="AI27" s="9"/>
    </row>
    <row r="28" spans="2:35" ht="15.75" x14ac:dyDescent="0.25">
      <c r="B28" s="18">
        <v>13</v>
      </c>
      <c r="C28" s="84">
        <v>96.208699999999993</v>
      </c>
      <c r="D28" s="84">
        <v>2.0186999999999999</v>
      </c>
      <c r="E28" s="84">
        <v>0.64990000000000003</v>
      </c>
      <c r="F28" s="84">
        <v>0.10390000000000001</v>
      </c>
      <c r="G28" s="84">
        <v>0.1018</v>
      </c>
      <c r="H28" s="84">
        <v>1.9E-3</v>
      </c>
      <c r="I28" s="84">
        <v>2.0400000000000001E-2</v>
      </c>
      <c r="J28" s="84">
        <v>1.5299999999999999E-2</v>
      </c>
      <c r="K28" s="84">
        <v>1.5299999999999999E-2</v>
      </c>
      <c r="L28" s="84">
        <v>3.3E-3</v>
      </c>
      <c r="M28" s="84">
        <v>0.69489999999999996</v>
      </c>
      <c r="N28" s="84">
        <v>0.15290000000000001</v>
      </c>
      <c r="O28" s="85">
        <v>0.69779999999999998</v>
      </c>
      <c r="P28" s="86"/>
      <c r="Q28" s="87">
        <v>34.229999999999997</v>
      </c>
      <c r="R28" s="88">
        <f t="shared" ref="R28" si="9">Q28/3.6</f>
        <v>9.5083333333333329</v>
      </c>
      <c r="S28" s="86"/>
      <c r="T28" s="87">
        <v>37.96</v>
      </c>
      <c r="U28" s="88">
        <f t="shared" ref="U28" si="10">T28/3.6</f>
        <v>10.544444444444444</v>
      </c>
      <c r="V28" s="89"/>
      <c r="W28" s="87">
        <v>49.86</v>
      </c>
      <c r="X28" s="88">
        <f t="shared" ref="X28" si="11">W28/3.6</f>
        <v>13.85</v>
      </c>
      <c r="Y28" s="89">
        <v>-20.5</v>
      </c>
      <c r="Z28" s="87"/>
      <c r="AA28" s="87">
        <v>0.17799999999999999</v>
      </c>
      <c r="AB28" s="87">
        <v>0.24299999999999999</v>
      </c>
      <c r="AC28" s="92"/>
      <c r="AD28" s="95">
        <v>79.912000000000006</v>
      </c>
      <c r="AE28" s="7">
        <f t="shared" si="0"/>
        <v>99.999999999999972</v>
      </c>
      <c r="AF28" s="8" t="str">
        <f t="shared" si="3"/>
        <v>ОК</v>
      </c>
      <c r="AG28" s="9"/>
      <c r="AH28" s="9"/>
      <c r="AI28" s="9"/>
    </row>
    <row r="29" spans="2:35" ht="15.75" x14ac:dyDescent="0.25">
      <c r="B29" s="18">
        <v>14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18"/>
      <c r="P29" s="12"/>
      <c r="Q29" s="11">
        <v>34.229999999999997</v>
      </c>
      <c r="R29" s="63">
        <f t="shared" ref="R29:R34" si="12">Q29/3.6</f>
        <v>9.5083333333333329</v>
      </c>
      <c r="S29" s="12"/>
      <c r="T29" s="11">
        <v>37.96</v>
      </c>
      <c r="U29" s="63">
        <f t="shared" ref="U29:U34" si="13">T29/3.6</f>
        <v>10.544444444444444</v>
      </c>
      <c r="V29" s="13"/>
      <c r="W29" s="11"/>
      <c r="X29" s="63"/>
      <c r="Y29" s="13"/>
      <c r="Z29" s="11"/>
      <c r="AA29" s="87"/>
      <c r="AB29" s="87"/>
      <c r="AC29" s="92"/>
      <c r="AD29" s="95">
        <v>92.005200000000002</v>
      </c>
      <c r="AE29" s="7">
        <f t="shared" si="0"/>
        <v>1.2999999999999999E-2</v>
      </c>
      <c r="AF29" s="8" t="str">
        <f t="shared" si="3"/>
        <v xml:space="preserve"> </v>
      </c>
      <c r="AG29" s="9"/>
      <c r="AH29" s="9"/>
      <c r="AI29" s="9"/>
    </row>
    <row r="30" spans="2:35" ht="15.75" x14ac:dyDescent="0.25">
      <c r="B30" s="18">
        <v>15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5"/>
      <c r="P30" s="86"/>
      <c r="Q30" s="11">
        <v>34.229999999999997</v>
      </c>
      <c r="R30" s="63">
        <f t="shared" si="12"/>
        <v>9.5083333333333329</v>
      </c>
      <c r="S30" s="12"/>
      <c r="T30" s="11">
        <v>37.96</v>
      </c>
      <c r="U30" s="63">
        <f t="shared" si="13"/>
        <v>10.544444444444444</v>
      </c>
      <c r="V30" s="89"/>
      <c r="W30" s="87"/>
      <c r="X30" s="79"/>
      <c r="Y30" s="89"/>
      <c r="Z30" s="11"/>
      <c r="AA30" s="87"/>
      <c r="AB30" s="87"/>
      <c r="AC30" s="92"/>
      <c r="AD30" s="95">
        <v>91.792699999999996</v>
      </c>
      <c r="AE30" s="7">
        <f t="shared" si="0"/>
        <v>1.2999999999999999E-2</v>
      </c>
      <c r="AF30" s="8" t="str">
        <f t="shared" si="3"/>
        <v xml:space="preserve"> </v>
      </c>
      <c r="AG30" s="9"/>
      <c r="AH30" s="9"/>
      <c r="AI30" s="9"/>
    </row>
    <row r="31" spans="2:35" ht="15.75" x14ac:dyDescent="0.25">
      <c r="B31" s="18">
        <v>16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18"/>
      <c r="P31" s="12"/>
      <c r="Q31" s="11">
        <v>34.229999999999997</v>
      </c>
      <c r="R31" s="63">
        <f t="shared" si="12"/>
        <v>9.5083333333333329</v>
      </c>
      <c r="S31" s="12"/>
      <c r="T31" s="11">
        <v>37.96</v>
      </c>
      <c r="U31" s="63">
        <f t="shared" si="13"/>
        <v>10.544444444444444</v>
      </c>
      <c r="V31" s="13"/>
      <c r="W31" s="11"/>
      <c r="X31" s="58"/>
      <c r="Y31" s="13"/>
      <c r="Z31" s="11"/>
      <c r="AA31" s="87"/>
      <c r="AB31" s="87"/>
      <c r="AC31" s="92"/>
      <c r="AD31" s="95">
        <v>94.009600000000006</v>
      </c>
      <c r="AE31" s="7">
        <f t="shared" si="0"/>
        <v>1.2999999999999999E-2</v>
      </c>
      <c r="AF31" s="8" t="str">
        <f t="shared" si="3"/>
        <v xml:space="preserve"> </v>
      </c>
      <c r="AG31" s="9"/>
      <c r="AH31" s="9"/>
      <c r="AI31" s="9"/>
    </row>
    <row r="32" spans="2:35" ht="15.75" x14ac:dyDescent="0.25">
      <c r="B32" s="18">
        <v>17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18"/>
      <c r="P32" s="12"/>
      <c r="Q32" s="11">
        <v>34.229999999999997</v>
      </c>
      <c r="R32" s="63">
        <f t="shared" si="12"/>
        <v>9.5083333333333329</v>
      </c>
      <c r="S32" s="12"/>
      <c r="T32" s="11">
        <v>37.96</v>
      </c>
      <c r="U32" s="63">
        <f t="shared" si="13"/>
        <v>10.544444444444444</v>
      </c>
      <c r="V32" s="13"/>
      <c r="W32" s="11"/>
      <c r="X32" s="58"/>
      <c r="Y32" s="13"/>
      <c r="Z32" s="11"/>
      <c r="AA32" s="87"/>
      <c r="AB32" s="87"/>
      <c r="AC32" s="92"/>
      <c r="AD32" s="95">
        <v>98.080800000000011</v>
      </c>
      <c r="AE32" s="7">
        <f t="shared" si="0"/>
        <v>1.2999999999999999E-2</v>
      </c>
      <c r="AF32" s="8" t="str">
        <f t="shared" si="3"/>
        <v xml:space="preserve"> </v>
      </c>
      <c r="AG32" s="9"/>
      <c r="AH32" s="9"/>
      <c r="AI32" s="9"/>
    </row>
    <row r="33" spans="2:35" ht="15.75" x14ac:dyDescent="0.25">
      <c r="B33" s="18">
        <v>18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18"/>
      <c r="P33" s="12"/>
      <c r="Q33" s="11">
        <v>34.229999999999997</v>
      </c>
      <c r="R33" s="63">
        <f t="shared" si="12"/>
        <v>9.5083333333333329</v>
      </c>
      <c r="S33" s="12"/>
      <c r="T33" s="11">
        <v>37.96</v>
      </c>
      <c r="U33" s="63">
        <f t="shared" si="13"/>
        <v>10.544444444444444</v>
      </c>
      <c r="V33" s="13"/>
      <c r="W33" s="11"/>
      <c r="X33" s="58"/>
      <c r="Y33" s="13"/>
      <c r="Z33" s="11"/>
      <c r="AA33" s="93"/>
      <c r="AB33" s="87"/>
      <c r="AC33" s="92"/>
      <c r="AD33" s="95">
        <v>96.213200000000001</v>
      </c>
      <c r="AE33" s="7">
        <f t="shared" si="0"/>
        <v>1.2999999999999999E-2</v>
      </c>
      <c r="AF33" s="8" t="str">
        <f t="shared" si="3"/>
        <v xml:space="preserve"> </v>
      </c>
      <c r="AG33" s="9"/>
      <c r="AH33" s="9"/>
      <c r="AI33" s="9"/>
    </row>
    <row r="34" spans="2:35" ht="15.75" x14ac:dyDescent="0.25">
      <c r="B34" s="18">
        <v>19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18"/>
      <c r="P34" s="12"/>
      <c r="Q34" s="11">
        <v>34.229999999999997</v>
      </c>
      <c r="R34" s="63">
        <f t="shared" si="12"/>
        <v>9.5083333333333329</v>
      </c>
      <c r="S34" s="12"/>
      <c r="T34" s="11">
        <v>37.96</v>
      </c>
      <c r="U34" s="63">
        <f t="shared" si="13"/>
        <v>10.544444444444444</v>
      </c>
      <c r="V34" s="13"/>
      <c r="W34" s="11"/>
      <c r="X34" s="58"/>
      <c r="Y34" s="13"/>
      <c r="Z34" s="11"/>
      <c r="AA34" s="87"/>
      <c r="AB34" s="87"/>
      <c r="AC34" s="92"/>
      <c r="AD34" s="95">
        <v>95.266199999999998</v>
      </c>
      <c r="AE34" s="7">
        <f t="shared" si="0"/>
        <v>1.2999999999999999E-2</v>
      </c>
      <c r="AF34" s="8" t="str">
        <f t="shared" si="3"/>
        <v xml:space="preserve"> </v>
      </c>
      <c r="AG34" s="9"/>
      <c r="AH34" s="9"/>
      <c r="AI34" s="9"/>
    </row>
    <row r="35" spans="2:35" ht="15.75" x14ac:dyDescent="0.25">
      <c r="B35" s="18">
        <v>20</v>
      </c>
      <c r="C35" s="84">
        <v>96.295900000000003</v>
      </c>
      <c r="D35" s="84">
        <v>1.9787999999999999</v>
      </c>
      <c r="E35" s="84">
        <v>0.60250000000000004</v>
      </c>
      <c r="F35" s="84">
        <v>9.6100000000000005E-2</v>
      </c>
      <c r="G35" s="84">
        <v>9.4399999999999998E-2</v>
      </c>
      <c r="H35" s="84">
        <v>1.4E-3</v>
      </c>
      <c r="I35" s="84">
        <v>1.9099999999999999E-2</v>
      </c>
      <c r="J35" s="84">
        <v>1.46E-2</v>
      </c>
      <c r="K35" s="84">
        <v>1.4800000000000001E-2</v>
      </c>
      <c r="L35" s="84">
        <v>3.8999999999999998E-3</v>
      </c>
      <c r="M35" s="84">
        <v>0.71909999999999996</v>
      </c>
      <c r="N35" s="84">
        <v>0.1464</v>
      </c>
      <c r="O35" s="85">
        <v>0.69669999999999999</v>
      </c>
      <c r="P35" s="86"/>
      <c r="Q35" s="90">
        <v>34.17</v>
      </c>
      <c r="R35" s="79">
        <f t="shared" ref="R35" si="14">Q35/3.6</f>
        <v>9.4916666666666671</v>
      </c>
      <c r="S35" s="86"/>
      <c r="T35" s="87">
        <v>37.89</v>
      </c>
      <c r="U35" s="79">
        <f t="shared" ref="U35" si="15">T35/3.6</f>
        <v>10.525</v>
      </c>
      <c r="V35" s="89"/>
      <c r="W35" s="87">
        <v>49.82</v>
      </c>
      <c r="X35" s="79">
        <f t="shared" ref="X35" si="16">W35/3.6</f>
        <v>13.838888888888889</v>
      </c>
      <c r="Y35" s="89">
        <v>-21.7</v>
      </c>
      <c r="Z35" s="87"/>
      <c r="AA35" s="87"/>
      <c r="AB35" s="87"/>
      <c r="AC35" s="103">
        <v>0</v>
      </c>
      <c r="AD35" s="95">
        <v>90.465000000000003</v>
      </c>
      <c r="AE35" s="7">
        <f t="shared" si="0"/>
        <v>100</v>
      </c>
      <c r="AF35" s="8" t="str">
        <f t="shared" si="3"/>
        <v>ОК</v>
      </c>
      <c r="AG35" s="9"/>
      <c r="AH35" s="9"/>
      <c r="AI35" s="9"/>
    </row>
    <row r="36" spans="2:35" ht="15.75" x14ac:dyDescent="0.25">
      <c r="B36" s="18">
        <v>21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18"/>
      <c r="P36" s="12"/>
      <c r="Q36" s="20">
        <v>34.17</v>
      </c>
      <c r="R36" s="58">
        <f t="shared" ref="R36:R41" si="17">Q36/3.6</f>
        <v>9.4916666666666671</v>
      </c>
      <c r="S36" s="12"/>
      <c r="T36" s="11">
        <v>37.89</v>
      </c>
      <c r="U36" s="58">
        <f t="shared" ref="U36:U41" si="18">T36/3.6</f>
        <v>10.525</v>
      </c>
      <c r="V36" s="13"/>
      <c r="W36" s="11"/>
      <c r="X36" s="58"/>
      <c r="Y36" s="13"/>
      <c r="Z36" s="11"/>
      <c r="AA36" s="87"/>
      <c r="AB36" s="87"/>
      <c r="AC36" s="92"/>
      <c r="AD36" s="95">
        <v>89.641000000000005</v>
      </c>
      <c r="AE36" s="7">
        <f t="shared" si="0"/>
        <v>1.2999999999999999E-2</v>
      </c>
      <c r="AF36" s="8" t="str">
        <f t="shared" si="3"/>
        <v xml:space="preserve"> </v>
      </c>
      <c r="AG36" s="9"/>
      <c r="AH36" s="9"/>
      <c r="AI36" s="9"/>
    </row>
    <row r="37" spans="2:35" ht="15.75" x14ac:dyDescent="0.25">
      <c r="B37" s="18">
        <v>22</v>
      </c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5"/>
      <c r="P37" s="86"/>
      <c r="Q37" s="11">
        <v>34.17</v>
      </c>
      <c r="R37" s="63">
        <f t="shared" si="17"/>
        <v>9.4916666666666671</v>
      </c>
      <c r="S37" s="12"/>
      <c r="T37" s="11">
        <v>37.89</v>
      </c>
      <c r="U37" s="63">
        <f t="shared" si="18"/>
        <v>10.525</v>
      </c>
      <c r="V37" s="89"/>
      <c r="W37" s="87"/>
      <c r="X37" s="88"/>
      <c r="Y37" s="89"/>
      <c r="Z37" s="87"/>
      <c r="AA37" s="87"/>
      <c r="AB37" s="87"/>
      <c r="AC37" s="92"/>
      <c r="AD37" s="95">
        <v>92.48129999999999</v>
      </c>
      <c r="AE37" s="7">
        <f t="shared" si="0"/>
        <v>1.2999999999999999E-2</v>
      </c>
      <c r="AF37" s="8" t="str">
        <f t="shared" si="3"/>
        <v xml:space="preserve"> </v>
      </c>
      <c r="AG37" s="9"/>
      <c r="AH37" s="9"/>
      <c r="AI37" s="9"/>
    </row>
    <row r="38" spans="2:35" ht="15.75" x14ac:dyDescent="0.25">
      <c r="B38" s="18">
        <v>23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18"/>
      <c r="P38" s="12"/>
      <c r="Q38" s="11">
        <v>34.17</v>
      </c>
      <c r="R38" s="63">
        <f t="shared" si="17"/>
        <v>9.4916666666666671</v>
      </c>
      <c r="S38" s="12"/>
      <c r="T38" s="11">
        <v>37.89</v>
      </c>
      <c r="U38" s="63">
        <f t="shared" si="18"/>
        <v>10.525</v>
      </c>
      <c r="V38" s="13"/>
      <c r="W38" s="11"/>
      <c r="X38" s="63"/>
      <c r="Y38" s="13"/>
      <c r="Z38" s="11"/>
      <c r="AA38" s="87"/>
      <c r="AB38" s="87"/>
      <c r="AC38" s="92"/>
      <c r="AD38" s="95">
        <v>92.599399999999989</v>
      </c>
      <c r="AE38" s="7">
        <f t="shared" si="0"/>
        <v>1.2999999999999999E-2</v>
      </c>
      <c r="AF38" s="8" t="str">
        <f>IF(AE38=100,"ОК"," ")</f>
        <v xml:space="preserve"> </v>
      </c>
      <c r="AG38" s="9"/>
      <c r="AH38" s="9"/>
      <c r="AI38" s="9"/>
    </row>
    <row r="39" spans="2:35" ht="15.75" x14ac:dyDescent="0.25">
      <c r="B39" s="18">
        <v>24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18"/>
      <c r="P39" s="12"/>
      <c r="Q39" s="11">
        <v>34.17</v>
      </c>
      <c r="R39" s="63">
        <f t="shared" si="17"/>
        <v>9.4916666666666671</v>
      </c>
      <c r="S39" s="12"/>
      <c r="T39" s="11">
        <v>37.89</v>
      </c>
      <c r="U39" s="63">
        <f t="shared" si="18"/>
        <v>10.525</v>
      </c>
      <c r="V39" s="13"/>
      <c r="W39" s="11"/>
      <c r="X39" s="63"/>
      <c r="Y39" s="13"/>
      <c r="Z39" s="11"/>
      <c r="AA39" s="87"/>
      <c r="AB39" s="87"/>
      <c r="AC39" s="92"/>
      <c r="AD39" s="95">
        <v>90.257599999999996</v>
      </c>
      <c r="AE39" s="7">
        <f t="shared" si="0"/>
        <v>1.2999999999999999E-2</v>
      </c>
      <c r="AF39" s="8" t="str">
        <f t="shared" si="3"/>
        <v xml:space="preserve"> </v>
      </c>
      <c r="AG39" s="9"/>
      <c r="AH39" s="9"/>
      <c r="AI39" s="9"/>
    </row>
    <row r="40" spans="2:35" ht="15.75" x14ac:dyDescent="0.25">
      <c r="B40" s="18">
        <v>25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18"/>
      <c r="P40" s="12"/>
      <c r="Q40" s="11">
        <v>34.17</v>
      </c>
      <c r="R40" s="63">
        <f t="shared" si="17"/>
        <v>9.4916666666666671</v>
      </c>
      <c r="S40" s="12"/>
      <c r="T40" s="11">
        <v>37.89</v>
      </c>
      <c r="U40" s="63">
        <f t="shared" si="18"/>
        <v>10.525</v>
      </c>
      <c r="V40" s="13"/>
      <c r="W40" s="11"/>
      <c r="X40" s="63"/>
      <c r="Y40" s="13"/>
      <c r="Z40" s="11"/>
      <c r="AA40" s="11"/>
      <c r="AB40" s="11"/>
      <c r="AC40" s="15"/>
      <c r="AD40" s="95">
        <v>89.059799999999996</v>
      </c>
      <c r="AE40" s="7">
        <f t="shared" si="0"/>
        <v>1.2999999999999999E-2</v>
      </c>
      <c r="AF40" s="8" t="str">
        <f t="shared" si="3"/>
        <v xml:space="preserve"> </v>
      </c>
      <c r="AG40" s="9"/>
      <c r="AH40" s="9"/>
      <c r="AI40" s="9"/>
    </row>
    <row r="41" spans="2:35" ht="15.75" x14ac:dyDescent="0.25">
      <c r="B41" s="18">
        <v>26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18"/>
      <c r="P41" s="12"/>
      <c r="Q41" s="11">
        <v>34.17</v>
      </c>
      <c r="R41" s="63">
        <f t="shared" si="17"/>
        <v>9.4916666666666671</v>
      </c>
      <c r="S41" s="12"/>
      <c r="T41" s="11">
        <v>37.89</v>
      </c>
      <c r="U41" s="63">
        <f t="shared" si="18"/>
        <v>10.525</v>
      </c>
      <c r="V41" s="13"/>
      <c r="W41" s="11"/>
      <c r="X41" s="63"/>
      <c r="Y41" s="13"/>
      <c r="Z41" s="11"/>
      <c r="AA41" s="11"/>
      <c r="AB41" s="11"/>
      <c r="AC41" s="14"/>
      <c r="AD41" s="95">
        <v>83.515600000000006</v>
      </c>
      <c r="AE41" s="7">
        <f t="shared" si="0"/>
        <v>1.2999999999999999E-2</v>
      </c>
      <c r="AF41" s="8" t="str">
        <f t="shared" si="3"/>
        <v xml:space="preserve"> </v>
      </c>
      <c r="AG41" s="9"/>
      <c r="AH41" s="9"/>
      <c r="AI41" s="9"/>
    </row>
    <row r="42" spans="2:35" ht="15.75" x14ac:dyDescent="0.25">
      <c r="B42" s="18">
        <v>27</v>
      </c>
      <c r="C42" s="84">
        <v>96.288899999999998</v>
      </c>
      <c r="D42" s="84">
        <v>1.9829000000000001</v>
      </c>
      <c r="E42" s="84">
        <v>0.63070000000000004</v>
      </c>
      <c r="F42" s="84">
        <v>0.1007</v>
      </c>
      <c r="G42" s="84">
        <v>9.8000000000000004E-2</v>
      </c>
      <c r="H42" s="84">
        <v>1.8E-3</v>
      </c>
      <c r="I42" s="84">
        <v>1.89E-2</v>
      </c>
      <c r="J42" s="84">
        <v>1.43E-2</v>
      </c>
      <c r="K42" s="84">
        <v>1.15E-2</v>
      </c>
      <c r="L42" s="84">
        <v>8.2000000000000007E-3</v>
      </c>
      <c r="M42" s="84">
        <v>0.68369999999999997</v>
      </c>
      <c r="N42" s="84">
        <v>0.1474</v>
      </c>
      <c r="O42" s="95">
        <v>0.69699999999999995</v>
      </c>
      <c r="P42" s="86"/>
      <c r="Q42" s="90">
        <v>34.200000000000003</v>
      </c>
      <c r="R42" s="79">
        <f t="shared" ref="R42" si="19">Q42/3.6</f>
        <v>9.5</v>
      </c>
      <c r="S42" s="86"/>
      <c r="T42" s="87">
        <v>37.92</v>
      </c>
      <c r="U42" s="79">
        <f t="shared" ref="U42" si="20">T42/3.6</f>
        <v>10.533333333333333</v>
      </c>
      <c r="V42" s="89"/>
      <c r="W42" s="87">
        <v>49.85</v>
      </c>
      <c r="X42" s="79">
        <f t="shared" ref="X42" si="21">W42/3.6</f>
        <v>13.847222222222221</v>
      </c>
      <c r="Y42" s="89">
        <v>-20.399999999999999</v>
      </c>
      <c r="Z42" s="87"/>
      <c r="AA42" s="87">
        <v>0.19500000000000001</v>
      </c>
      <c r="AB42" s="87">
        <v>0.24099999999999999</v>
      </c>
      <c r="AC42" s="15"/>
      <c r="AD42" s="95">
        <v>81.537099999999995</v>
      </c>
      <c r="AE42" s="7">
        <f t="shared" si="0"/>
        <v>100.00000000000001</v>
      </c>
      <c r="AF42" s="8" t="str">
        <f t="shared" si="3"/>
        <v>ОК</v>
      </c>
      <c r="AG42" s="9"/>
      <c r="AH42" s="9"/>
      <c r="AI42" s="9"/>
    </row>
    <row r="43" spans="2:35" ht="15.75" x14ac:dyDescent="0.25">
      <c r="B43" s="18">
        <v>28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18"/>
      <c r="P43" s="12"/>
      <c r="Q43" s="20">
        <v>34.200000000000003</v>
      </c>
      <c r="R43" s="58">
        <f t="shared" ref="R43:R46" si="22">Q43/3.6</f>
        <v>9.5</v>
      </c>
      <c r="S43" s="12"/>
      <c r="T43" s="11">
        <v>37.92</v>
      </c>
      <c r="U43" s="58">
        <f t="shared" ref="U43:U46" si="23">T43/3.6</f>
        <v>10.533333333333333</v>
      </c>
      <c r="V43" s="13"/>
      <c r="W43" s="11"/>
      <c r="X43" s="63"/>
      <c r="Y43" s="13"/>
      <c r="Z43" s="11"/>
      <c r="AA43" s="11"/>
      <c r="AB43" s="11"/>
      <c r="AC43" s="14"/>
      <c r="AD43" s="95">
        <v>81.9345</v>
      </c>
      <c r="AE43" s="7">
        <f t="shared" si="0"/>
        <v>1.2999999999999999E-2</v>
      </c>
      <c r="AF43" s="8" t="str">
        <f t="shared" si="3"/>
        <v xml:space="preserve"> </v>
      </c>
      <c r="AG43" s="9"/>
      <c r="AH43" s="9"/>
      <c r="AI43" s="9"/>
    </row>
    <row r="44" spans="2:35" ht="15.75" x14ac:dyDescent="0.25">
      <c r="B44" s="18">
        <v>29</v>
      </c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5"/>
      <c r="P44" s="86"/>
      <c r="Q44" s="20">
        <v>34.200000000000003</v>
      </c>
      <c r="R44" s="58">
        <f t="shared" si="22"/>
        <v>9.5</v>
      </c>
      <c r="S44" s="12"/>
      <c r="T44" s="11">
        <v>37.92</v>
      </c>
      <c r="U44" s="58">
        <f t="shared" si="23"/>
        <v>10.533333333333333</v>
      </c>
      <c r="V44" s="89"/>
      <c r="W44" s="87"/>
      <c r="X44" s="88"/>
      <c r="Y44" s="89"/>
      <c r="Z44" s="11"/>
      <c r="AA44" s="11"/>
      <c r="AB44" s="11"/>
      <c r="AC44" s="14"/>
      <c r="AD44" s="95">
        <v>84.675000000000011</v>
      </c>
      <c r="AE44" s="7">
        <f t="shared" si="0"/>
        <v>1.2999999999999999E-2</v>
      </c>
      <c r="AF44" s="8" t="str">
        <f t="shared" si="3"/>
        <v xml:space="preserve"> </v>
      </c>
      <c r="AG44" s="9"/>
      <c r="AH44" s="9"/>
      <c r="AI44" s="9"/>
    </row>
    <row r="45" spans="2:35" ht="15.75" x14ac:dyDescent="0.25">
      <c r="B45" s="18">
        <v>30</v>
      </c>
      <c r="C45" s="97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98"/>
      <c r="O45" s="85"/>
      <c r="P45" s="86"/>
      <c r="Q45" s="20">
        <v>34.200000000000003</v>
      </c>
      <c r="R45" s="58">
        <f t="shared" si="22"/>
        <v>9.5</v>
      </c>
      <c r="S45" s="12"/>
      <c r="T45" s="11">
        <v>37.92</v>
      </c>
      <c r="U45" s="58">
        <f t="shared" si="23"/>
        <v>10.533333333333333</v>
      </c>
      <c r="V45" s="99"/>
      <c r="W45" s="100"/>
      <c r="X45" s="101"/>
      <c r="Y45" s="99"/>
      <c r="Z45" s="70"/>
      <c r="AA45" s="70"/>
      <c r="AB45" s="70"/>
      <c r="AC45" s="71"/>
      <c r="AD45" s="96">
        <v>91.818300000000008</v>
      </c>
      <c r="AE45" s="7">
        <f t="shared" si="0"/>
        <v>1.2999999999999999E-2</v>
      </c>
      <c r="AF45" s="8"/>
      <c r="AG45" s="9"/>
      <c r="AH45" s="9"/>
      <c r="AI45" s="9"/>
    </row>
    <row r="46" spans="2:35" ht="16.5" thickBot="1" x14ac:dyDescent="0.3">
      <c r="B46" s="18">
        <v>31</v>
      </c>
      <c r="C46" s="38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15"/>
      <c r="O46" s="18"/>
      <c r="P46" s="12"/>
      <c r="Q46" s="20">
        <v>34.200000000000003</v>
      </c>
      <c r="R46" s="58">
        <f t="shared" si="22"/>
        <v>9.5</v>
      </c>
      <c r="S46" s="12"/>
      <c r="T46" s="11">
        <v>37.92</v>
      </c>
      <c r="U46" s="58">
        <f t="shared" si="23"/>
        <v>10.533333333333333</v>
      </c>
      <c r="V46" s="17"/>
      <c r="W46" s="16"/>
      <c r="X46" s="68"/>
      <c r="Y46" s="17"/>
      <c r="Z46" s="16"/>
      <c r="AA46" s="16"/>
      <c r="AB46" s="70"/>
      <c r="AC46" s="71"/>
      <c r="AD46" s="96">
        <v>104.75280000000001</v>
      </c>
      <c r="AE46" s="7">
        <f t="shared" si="0"/>
        <v>1.2999999999999999E-2</v>
      </c>
      <c r="AF46" s="8" t="str">
        <f t="shared" si="3"/>
        <v xml:space="preserve"> </v>
      </c>
      <c r="AG46" s="9"/>
      <c r="AH46" s="9"/>
      <c r="AI46" s="9"/>
    </row>
    <row r="47" spans="2:35" ht="18.75" customHeight="1" thickBot="1" x14ac:dyDescent="0.3">
      <c r="B47" s="153" t="s">
        <v>36</v>
      </c>
      <c r="C47" s="154"/>
      <c r="D47" s="154"/>
      <c r="E47" s="154"/>
      <c r="F47" s="154"/>
      <c r="G47" s="154"/>
      <c r="H47" s="154"/>
      <c r="I47" s="155"/>
      <c r="J47" s="153" t="s">
        <v>37</v>
      </c>
      <c r="K47" s="154"/>
      <c r="L47" s="21">
        <v>1.0999999999999999E-2</v>
      </c>
      <c r="M47" s="156" t="s">
        <v>38</v>
      </c>
      <c r="N47" s="157"/>
      <c r="O47" s="22">
        <v>2E-3</v>
      </c>
      <c r="P47" s="136">
        <f>SUMPRODUCT(P16:P46,AD16:AD46)/SUM(AD16:AD46)</f>
        <v>0</v>
      </c>
      <c r="Q47" s="138">
        <f>SUMPRODUCT(Q16:Q46,AD16:AD46)/SUM(AD16:AD46)</f>
        <v>34.229959609380764</v>
      </c>
      <c r="R47" s="138">
        <f>SUMPRODUCT(R16:R46,AD16:AD46)/SUM(AD16:AD46)</f>
        <v>9.5083221137168774</v>
      </c>
      <c r="S47" s="138">
        <f>SUMPRODUCT(S16:S46,AD16:AD46)/SUM(AD16:AD46)</f>
        <v>0</v>
      </c>
      <c r="T47" s="138">
        <f>SUMPRODUCT(T16:T46,AD16:AD46)/SUM(AD16:AD46)</f>
        <v>37.955856490235377</v>
      </c>
      <c r="U47" s="164">
        <f>SUMPRODUCT(U16:U46,AD16:AD46)/SUM(AD16:AD46)</f>
        <v>10.543293469509825</v>
      </c>
      <c r="V47" s="23"/>
      <c r="W47" s="24"/>
      <c r="X47" s="24"/>
      <c r="Y47" s="24"/>
      <c r="Z47" s="24"/>
      <c r="AA47" s="24"/>
      <c r="AB47" s="107" t="s">
        <v>57</v>
      </c>
      <c r="AC47" s="108"/>
      <c r="AD47" s="94">
        <v>2610.8530000000001</v>
      </c>
      <c r="AE47" s="7"/>
      <c r="AF47" s="8"/>
      <c r="AG47" s="9"/>
      <c r="AH47" s="9"/>
      <c r="AI47" s="9"/>
    </row>
    <row r="48" spans="2:35" ht="19.5" customHeight="1" thickBot="1" x14ac:dyDescent="0.3">
      <c r="B48" s="25"/>
      <c r="C48" s="26"/>
      <c r="D48" s="26"/>
      <c r="E48" s="26"/>
      <c r="F48" s="26"/>
      <c r="G48" s="26"/>
      <c r="H48" s="26"/>
      <c r="I48" s="150" t="s">
        <v>39</v>
      </c>
      <c r="J48" s="151"/>
      <c r="K48" s="151"/>
      <c r="L48" s="151"/>
      <c r="M48" s="151"/>
      <c r="N48" s="151"/>
      <c r="O48" s="152"/>
      <c r="P48" s="137"/>
      <c r="Q48" s="139"/>
      <c r="R48" s="139"/>
      <c r="S48" s="139"/>
      <c r="T48" s="139"/>
      <c r="U48" s="165"/>
      <c r="V48" s="23"/>
      <c r="W48" s="26"/>
      <c r="X48" s="26"/>
      <c r="Y48" s="26"/>
      <c r="Z48" s="26"/>
      <c r="AA48" s="26"/>
      <c r="AB48" s="26"/>
      <c r="AC48" s="26"/>
      <c r="AD48" s="51"/>
    </row>
    <row r="49" spans="2:30" ht="4.5" customHeight="1" x14ac:dyDescent="0.25"/>
    <row r="50" spans="2:30" ht="26.25" customHeight="1" x14ac:dyDescent="0.25">
      <c r="AD50" s="72"/>
    </row>
    <row r="51" spans="2:30" ht="20.25" x14ac:dyDescent="0.3">
      <c r="B51" s="28" t="s">
        <v>46</v>
      </c>
      <c r="C51" s="54"/>
      <c r="D51" s="31"/>
      <c r="E51" s="55"/>
      <c r="F51" s="52"/>
      <c r="G51" s="52"/>
      <c r="H51" s="52"/>
      <c r="I51" s="52"/>
      <c r="J51" s="52"/>
      <c r="K51" s="52" t="s">
        <v>47</v>
      </c>
      <c r="L51" s="52"/>
      <c r="M51" s="52"/>
      <c r="N51" s="55"/>
      <c r="O51" s="55"/>
      <c r="P51" s="31"/>
      <c r="Q51" s="31"/>
      <c r="R51" s="31"/>
      <c r="S51" s="31"/>
      <c r="T51" s="31"/>
      <c r="U51" s="31"/>
      <c r="V51" s="147" t="s">
        <v>64</v>
      </c>
      <c r="W51" s="147"/>
      <c r="X51" s="147"/>
      <c r="Y51" s="25"/>
      <c r="Z51" s="19"/>
      <c r="AA51" s="19"/>
    </row>
    <row r="52" spans="2:30" x14ac:dyDescent="0.25">
      <c r="B52" s="53" t="s">
        <v>40</v>
      </c>
      <c r="C52" s="53"/>
      <c r="D52" s="53"/>
      <c r="E52" s="53"/>
      <c r="F52" s="53"/>
      <c r="G52" s="53"/>
      <c r="K52" s="148" t="s">
        <v>41</v>
      </c>
      <c r="L52" s="148"/>
      <c r="Q52" s="30" t="s">
        <v>42</v>
      </c>
      <c r="W52" s="30" t="s">
        <v>43</v>
      </c>
    </row>
    <row r="53" spans="2:30" ht="11.25" customHeight="1" x14ac:dyDescent="0.25">
      <c r="B53" s="44"/>
      <c r="C53" s="44"/>
      <c r="D53" s="44"/>
      <c r="E53" s="53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10"/>
      <c r="S53" s="10"/>
      <c r="W53" s="10"/>
    </row>
    <row r="54" spans="2:30" ht="20.25" x14ac:dyDescent="0.3">
      <c r="B54" s="28" t="s">
        <v>48</v>
      </c>
      <c r="C54" s="54"/>
      <c r="D54" s="31"/>
      <c r="E54" s="31"/>
      <c r="F54" s="55"/>
      <c r="G54" s="55"/>
      <c r="H54" s="28"/>
      <c r="I54" s="28"/>
      <c r="J54" s="28"/>
      <c r="K54" s="52" t="s">
        <v>49</v>
      </c>
      <c r="L54" s="52"/>
      <c r="M54" s="52"/>
      <c r="N54" s="55"/>
      <c r="O54" s="55"/>
      <c r="P54" s="31"/>
      <c r="Q54" s="31"/>
      <c r="R54" s="31"/>
      <c r="S54" s="31"/>
      <c r="T54" s="31"/>
      <c r="U54" s="31"/>
      <c r="V54" s="147" t="s">
        <v>64</v>
      </c>
      <c r="W54" s="147"/>
      <c r="X54" s="147"/>
      <c r="Y54" s="25"/>
      <c r="Z54" s="19"/>
      <c r="AA54" s="19"/>
    </row>
    <row r="55" spans="2:30" x14ac:dyDescent="0.25">
      <c r="B55" s="53" t="s">
        <v>44</v>
      </c>
      <c r="C55" s="53"/>
      <c r="D55" s="53"/>
      <c r="E55" s="53"/>
      <c r="F55" s="53"/>
      <c r="K55" s="149" t="s">
        <v>41</v>
      </c>
      <c r="L55" s="149"/>
      <c r="N55" s="53"/>
      <c r="O55" s="27"/>
      <c r="P55" s="27"/>
      <c r="Q55" s="30" t="s">
        <v>42</v>
      </c>
      <c r="R55" s="27"/>
      <c r="T55" s="27"/>
      <c r="U55" s="27"/>
      <c r="V55" s="27"/>
      <c r="W55" s="30" t="s">
        <v>43</v>
      </c>
    </row>
    <row r="56" spans="2:30" ht="11.25" customHeight="1" x14ac:dyDescent="0.25">
      <c r="F56" s="10"/>
      <c r="P56" s="10"/>
      <c r="S56" s="10"/>
      <c r="W56" s="10"/>
    </row>
    <row r="57" spans="2:30" ht="20.25" x14ac:dyDescent="0.3">
      <c r="B57" s="147" t="s">
        <v>52</v>
      </c>
      <c r="C57" s="147"/>
      <c r="D57" s="147"/>
      <c r="E57" s="31"/>
      <c r="F57" s="31"/>
      <c r="G57" s="55"/>
      <c r="H57" s="55"/>
      <c r="I57" s="55"/>
      <c r="J57" s="31"/>
      <c r="K57" s="52" t="s">
        <v>53</v>
      </c>
      <c r="L57" s="52"/>
      <c r="M57" s="52"/>
      <c r="N57" s="55"/>
      <c r="O57" s="55"/>
      <c r="P57" s="31"/>
      <c r="Q57" s="31"/>
      <c r="R57" s="31"/>
      <c r="S57" s="31"/>
      <c r="T57" s="31"/>
      <c r="U57" s="31"/>
      <c r="V57" s="147" t="s">
        <v>64</v>
      </c>
      <c r="W57" s="147"/>
      <c r="X57" s="147"/>
      <c r="Y57" s="19"/>
      <c r="Z57" s="19"/>
      <c r="AA57" s="19"/>
    </row>
    <row r="58" spans="2:30" x14ac:dyDescent="0.25">
      <c r="B58" s="10" t="s">
        <v>45</v>
      </c>
      <c r="K58" s="149" t="s">
        <v>41</v>
      </c>
      <c r="L58" s="149"/>
      <c r="N58" s="53"/>
      <c r="O58" s="27"/>
      <c r="P58" s="27"/>
      <c r="Q58" s="30" t="s">
        <v>42</v>
      </c>
      <c r="R58" s="27"/>
      <c r="T58" s="27"/>
      <c r="W58" s="30" t="s">
        <v>43</v>
      </c>
    </row>
    <row r="60" spans="2:30" x14ac:dyDescent="0.25">
      <c r="B60" s="3" t="s">
        <v>55</v>
      </c>
      <c r="C60" s="3"/>
      <c r="D60" s="3"/>
      <c r="E60" s="3"/>
      <c r="F60" s="3"/>
      <c r="G60" s="3"/>
      <c r="H60" s="3"/>
      <c r="I60" s="3"/>
      <c r="J60" s="3"/>
    </row>
  </sheetData>
  <mergeCells count="64">
    <mergeCell ref="K55:L55"/>
    <mergeCell ref="B57:D57"/>
    <mergeCell ref="V57:X57"/>
    <mergeCell ref="K58:L58"/>
    <mergeCell ref="U47:U48"/>
    <mergeCell ref="AB47:AC47"/>
    <mergeCell ref="I48:O48"/>
    <mergeCell ref="V51:X51"/>
    <mergeCell ref="K52:L52"/>
    <mergeCell ref="V54:X54"/>
    <mergeCell ref="W14:W15"/>
    <mergeCell ref="X14:X15"/>
    <mergeCell ref="B47:I47"/>
    <mergeCell ref="J47:K47"/>
    <mergeCell ref="M47:N47"/>
    <mergeCell ref="P47:P48"/>
    <mergeCell ref="Q47:Q48"/>
    <mergeCell ref="R47:R48"/>
    <mergeCell ref="S47:S48"/>
    <mergeCell ref="T47:T48"/>
    <mergeCell ref="Q14:Q15"/>
    <mergeCell ref="R14:R15"/>
    <mergeCell ref="S14:S15"/>
    <mergeCell ref="T14:T15"/>
    <mergeCell ref="U14:U15"/>
    <mergeCell ref="V14:V15"/>
    <mergeCell ref="J14:J15"/>
    <mergeCell ref="K14:K15"/>
    <mergeCell ref="L14:L15"/>
    <mergeCell ref="M14:M15"/>
    <mergeCell ref="N14:N15"/>
    <mergeCell ref="E14:E15"/>
    <mergeCell ref="F14:F15"/>
    <mergeCell ref="G14:G15"/>
    <mergeCell ref="H14:H15"/>
    <mergeCell ref="I14:I15"/>
    <mergeCell ref="J8:X8"/>
    <mergeCell ref="J10:X10"/>
    <mergeCell ref="Y10:AD10"/>
    <mergeCell ref="B12:B15"/>
    <mergeCell ref="C12:N13"/>
    <mergeCell ref="O12:X12"/>
    <mergeCell ref="Y12:Y15"/>
    <mergeCell ref="Z12:Z15"/>
    <mergeCell ref="AA12:AA15"/>
    <mergeCell ref="AB12:AB15"/>
    <mergeCell ref="P14:P15"/>
    <mergeCell ref="AC12:AC15"/>
    <mergeCell ref="AD12:AD15"/>
    <mergeCell ref="O13:O15"/>
    <mergeCell ref="C14:C15"/>
    <mergeCell ref="D14:D15"/>
    <mergeCell ref="J7:X7"/>
    <mergeCell ref="J1:W1"/>
    <mergeCell ref="L2:N2"/>
    <mergeCell ref="P2:R2"/>
    <mergeCell ref="T2:W2"/>
    <mergeCell ref="N3:W3"/>
    <mergeCell ref="J4:W4"/>
    <mergeCell ref="L5:N5"/>
    <mergeCell ref="O5:P5"/>
    <mergeCell ref="Q5:S5"/>
    <mergeCell ref="U5:W5"/>
    <mergeCell ref="J6:X6"/>
  </mergeCells>
  <printOptions verticalCentered="1"/>
  <pageMargins left="0.70866141732283472" right="0.70866141732283472" top="0.35433070866141736" bottom="0.35433070866141736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11_16</vt:lpstr>
      <vt:lpstr>12_16)</vt:lpstr>
      <vt:lpstr>'11_16'!Область_печати</vt:lpstr>
      <vt:lpstr>'12_16)'!Область_печати</vt:lpstr>
    </vt:vector>
  </TitlesOfParts>
  <Company>PTG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Журавлев Aлексей Евгеньевич</dc:creator>
  <cp:lastModifiedBy>Шишола Виталия Иосиповна</cp:lastModifiedBy>
  <cp:lastPrinted>2016-12-05T10:19:17Z</cp:lastPrinted>
  <dcterms:created xsi:type="dcterms:W3CDTF">2016-11-01T07:39:48Z</dcterms:created>
  <dcterms:modified xsi:type="dcterms:W3CDTF">2017-01-03T11:41:19Z</dcterms:modified>
</cp:coreProperties>
</file>