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35" windowWidth="20115" windowHeight="7635"/>
  </bookViews>
  <sheets>
    <sheet name="Лист1" sheetId="4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T36" i="4" l="1"/>
  <c r="Q36" i="4"/>
  <c r="T41" i="4"/>
  <c r="Q41" i="4"/>
  <c r="W19" i="4" l="1"/>
  <c r="T19" i="4"/>
  <c r="Q19" i="4"/>
  <c r="Q13" i="4"/>
  <c r="T13" i="4"/>
  <c r="T14" i="4" l="1"/>
  <c r="Q14" i="4"/>
  <c r="Q15" i="4"/>
  <c r="Q16" i="4"/>
  <c r="S42" i="4" l="1"/>
  <c r="W21" i="4" l="1"/>
  <c r="W22" i="4"/>
  <c r="W23" i="4"/>
  <c r="T21" i="4"/>
  <c r="T23" i="4"/>
  <c r="Q21" i="4"/>
  <c r="Q23" i="4"/>
  <c r="W15" i="4"/>
  <c r="W16" i="4"/>
  <c r="T15" i="4"/>
  <c r="T16" i="4"/>
  <c r="W33" i="4" l="1"/>
  <c r="T33" i="4"/>
  <c r="Q33" i="4"/>
  <c r="W32" i="4" l="1"/>
  <c r="T32" i="4"/>
  <c r="Q32" i="4"/>
  <c r="AB42" i="4" l="1"/>
  <c r="R42" i="4"/>
  <c r="P42" i="4"/>
  <c r="O42" i="4"/>
  <c r="AD41" i="4"/>
  <c r="AE41" i="4" s="1"/>
  <c r="AD40" i="4"/>
  <c r="AE40" i="4" s="1"/>
  <c r="AD39" i="4"/>
  <c r="AE39" i="4" s="1"/>
  <c r="AD38" i="4"/>
  <c r="AE38" i="4" s="1"/>
  <c r="W38" i="4"/>
  <c r="T38" i="4"/>
  <c r="Q38" i="4"/>
  <c r="AD37" i="4"/>
  <c r="AE37" i="4" s="1"/>
  <c r="W37" i="4"/>
  <c r="T37" i="4"/>
  <c r="Q37" i="4"/>
  <c r="AD36" i="4"/>
  <c r="AE36" i="4" s="1"/>
  <c r="W36" i="4"/>
  <c r="AD35" i="4"/>
  <c r="AE35" i="4" s="1"/>
  <c r="AD34" i="4"/>
  <c r="AE34" i="4" s="1"/>
  <c r="W34" i="4"/>
  <c r="T34" i="4"/>
  <c r="Q34" i="4"/>
  <c r="AD33" i="4"/>
  <c r="AE33" i="4" s="1"/>
  <c r="AD32" i="4"/>
  <c r="AE32" i="4" s="1"/>
  <c r="AD31" i="4"/>
  <c r="AE31" i="4" s="1"/>
  <c r="W31" i="4"/>
  <c r="T31" i="4"/>
  <c r="Q31" i="4"/>
  <c r="AD30" i="4"/>
  <c r="AE30" i="4" s="1"/>
  <c r="W30" i="4"/>
  <c r="T30" i="4"/>
  <c r="Q30" i="4"/>
  <c r="AD29" i="4"/>
  <c r="AE29" i="4" s="1"/>
  <c r="W29" i="4"/>
  <c r="T29" i="4"/>
  <c r="Q29" i="4"/>
  <c r="AD28" i="4"/>
  <c r="AE28" i="4" s="1"/>
  <c r="W28" i="4"/>
  <c r="T28" i="4"/>
  <c r="Q28" i="4"/>
  <c r="AD27" i="4"/>
  <c r="AE27" i="4" s="1"/>
  <c r="W27" i="4"/>
  <c r="T27" i="4"/>
  <c r="Q27" i="4"/>
  <c r="AD26" i="4"/>
  <c r="AE26" i="4" s="1"/>
  <c r="W26" i="4"/>
  <c r="T26" i="4"/>
  <c r="Q26" i="4"/>
  <c r="AD25" i="4"/>
  <c r="AE25" i="4" s="1"/>
  <c r="W25" i="4"/>
  <c r="T25" i="4"/>
  <c r="Q25" i="4"/>
  <c r="AD24" i="4"/>
  <c r="AE24" i="4" s="1"/>
  <c r="W24" i="4"/>
  <c r="T24" i="4"/>
  <c r="Q24" i="4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W18" i="4"/>
  <c r="T18" i="4"/>
  <c r="Q18" i="4"/>
  <c r="AD17" i="4"/>
  <c r="AE17" i="4" s="1"/>
  <c r="W17" i="4"/>
  <c r="T17" i="4"/>
  <c r="Q17" i="4"/>
  <c r="AD16" i="4"/>
  <c r="AE16" i="4" s="1"/>
  <c r="AD15" i="4"/>
  <c r="AE15" i="4" s="1"/>
  <c r="AD14" i="4"/>
  <c r="AE14" i="4" s="1"/>
  <c r="AD13" i="4"/>
  <c r="AE13" i="4" s="1"/>
  <c r="AD12" i="4"/>
  <c r="AE12" i="4" s="1"/>
  <c r="W12" i="4"/>
  <c r="T12" i="4"/>
  <c r="Q12" i="4"/>
  <c r="AD11" i="4"/>
  <c r="AE11" i="4" s="1"/>
  <c r="W11" i="4"/>
  <c r="T11" i="4"/>
  <c r="Q11" i="4"/>
  <c r="Q42" i="4" l="1"/>
  <c r="T42" i="4"/>
</calcChain>
</file>

<file path=xl/sharedStrings.xml><?xml version="1.0" encoding="utf-8"?>
<sst xmlns="http://schemas.openxmlformats.org/spreadsheetml/2006/main" count="69" uniqueCount="61">
  <si>
    <t>Число місяця</t>
  </si>
  <si>
    <t xml:space="preserve">Компонентний склад, % мол. </t>
  </si>
  <si>
    <t>Температура точки роси вуглеводнів, ºС</t>
  </si>
  <si>
    <t>метан</t>
  </si>
  <si>
    <t>етан</t>
  </si>
  <si>
    <t>пропан</t>
  </si>
  <si>
    <t>ізо-бутан</t>
  </si>
  <si>
    <t>н-бутан</t>
  </si>
  <si>
    <t>нео-пентан</t>
  </si>
  <si>
    <t>ізо-пентан</t>
  </si>
  <si>
    <t>н-пентан</t>
  </si>
  <si>
    <t>гексани та вищі</t>
  </si>
  <si>
    <t>кисень</t>
  </si>
  <si>
    <t>азот</t>
  </si>
  <si>
    <t>діоксид вуглецю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</si>
  <si>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</si>
  <si>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</si>
  <si>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</si>
  <si>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</si>
  <si>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</si>
  <si>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</si>
  <si>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</si>
  <si>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</si>
  <si>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</si>
  <si>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</si>
  <si>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</si>
  <si>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</si>
  <si>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</si>
  <si>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</si>
  <si>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</si>
  <si>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</si>
  <si>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</si>
  <si>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</si>
  <si>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</si>
  <si>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</si>
  <si>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</si>
  <si>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</si>
  <si>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</si>
  <si>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</si>
  <si>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</si>
  <si>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</si>
  <si>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</si>
  <si>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</si>
  <si>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</si>
  <si>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</si>
  <si>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Об'єм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</si>
  <si>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Місячний об'єм газу, тис. м</t>
    </r>
    <r>
      <rPr>
        <vertAlign val="superscript"/>
        <sz val="11"/>
        <color theme="1"/>
        <rFont val="Times New Roman"/>
        <family val="1"/>
        <charset val="204"/>
      </rPr>
      <t>3</t>
    </r>
  </si>
  <si>
    <t>Філія "УМГ "ХАРКІВТРАНСГАЗ"</t>
  </si>
  <si>
    <t>Пролетарське ВУПЗГ</t>
  </si>
  <si>
    <t>Завідувач лабораторії</t>
  </si>
  <si>
    <t>Рекунович В.В.</t>
  </si>
  <si>
    <t>Інженер з метрології ІІ кат</t>
  </si>
  <si>
    <t>Поліщук О.С.</t>
  </si>
  <si>
    <t>переданого Пролетарським ВУПЗГ та прийнятого Дніпропетровським проммайданчиком Запорізького ЛВ УМГ УМГ "ХАРКІВТРАНСГАЗ"</t>
  </si>
  <si>
    <t>Начальник Пролетарського ВУПЗГ</t>
  </si>
  <si>
    <t>Андрусів В.М.</t>
  </si>
  <si>
    <t>відсутні</t>
  </si>
  <si>
    <r>
      <t xml:space="preserve">Свідоцтво про атестацію </t>
    </r>
    <r>
      <rPr>
        <b/>
        <sz val="10"/>
        <rFont val="Arial"/>
        <family val="2"/>
        <charset val="204"/>
      </rPr>
      <t>№ПЧ-07-0/1158-2014</t>
    </r>
    <r>
      <rPr>
        <sz val="10"/>
        <rFont val="Arial"/>
        <family val="2"/>
        <charset val="204"/>
      </rPr>
      <t xml:space="preserve"> чинне до </t>
    </r>
    <r>
      <rPr>
        <b/>
        <sz val="10"/>
        <rFont val="Arial"/>
        <family val="2"/>
        <charset val="204"/>
      </rPr>
      <t>22.10.2017 р.</t>
    </r>
  </si>
  <si>
    <t>маршрут № 643</t>
  </si>
  <si>
    <t>Пролетарське ПСГ  за період з  01.12.2016 року по 31.12.2016 року</t>
  </si>
  <si>
    <t>03.01.2017р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</si>
</sst>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vertAlign val="superscript"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vertical="center" wrapText="1"/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164" fontId="2" fillId="0" borderId="1" xfId="0" applyNumberFormat="1" applyFont="1" applyBorder="1" applyProtection="1"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10" fillId="0" borderId="0" xfId="0" applyFont="1" applyProtection="1">
      <protection locked="0"/>
    </xf>
    <xf numFmtId="0" fontId="3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protection locked="0"/>
    </xf>
    <xf numFmtId="0" fontId="0" fillId="0" borderId="9" xfId="0" applyBorder="1" applyProtection="1"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15" fillId="0" borderId="0" xfId="0" applyFont="1"/>
    <xf numFmtId="0" fontId="16" fillId="0" borderId="0" xfId="0" applyFont="1"/>
    <xf numFmtId="0" fontId="3" fillId="0" borderId="0" xfId="0" applyFont="1" applyProtection="1">
      <protection locked="0"/>
    </xf>
    <xf numFmtId="0" fontId="17" fillId="0" borderId="0" xfId="0" applyFont="1" applyAlignment="1" applyProtection="1"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2" fontId="12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ill="1"/>
    <xf numFmtId="0" fontId="8" fillId="0" borderId="0" xfId="0" applyFont="1" applyFill="1" applyAlignment="1">
      <alignment horizontal="center"/>
    </xf>
    <xf numFmtId="2" fontId="0" fillId="0" borderId="0" xfId="0" applyNumberFormat="1" applyFill="1" applyProtection="1"/>
    <xf numFmtId="0" fontId="0" fillId="0" borderId="0" xfId="0" applyFill="1" applyProtection="1"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2" fontId="18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/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9" xfId="0" applyFont="1" applyBorder="1" applyAlignment="1" applyProtection="1">
      <protection locked="0"/>
    </xf>
    <xf numFmtId="0" fontId="14" fillId="0" borderId="9" xfId="0" applyFont="1" applyBorder="1" applyAlignment="1"/>
    <xf numFmtId="2" fontId="2" fillId="0" borderId="6" xfId="0" applyNumberFormat="1" applyFont="1" applyBorder="1" applyAlignment="1" applyProtection="1">
      <alignment horizontal="center" wrapText="1"/>
    </xf>
    <xf numFmtId="2" fontId="2" fillId="0" borderId="2" xfId="0" applyNumberFormat="1" applyFont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vertical="center"/>
      <protection locked="0"/>
    </xf>
    <xf numFmtId="0" fontId="0" fillId="0" borderId="9" xfId="0" applyBorder="1" applyAlignment="1"/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165" fontId="2" fillId="0" borderId="3" xfId="0" applyNumberFormat="1" applyFont="1" applyBorder="1" applyAlignment="1" applyProtection="1">
      <alignment horizontal="center" vertical="center" wrapText="1"/>
    </xf>
    <xf numFmtId="165" fontId="2" fillId="0" borderId="5" xfId="0" applyNumberFormat="1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E25" zoomScaleNormal="100" zoomScaleSheetLayoutView="100" workbookViewId="0">
      <selection activeCell="AB46" sqref="AB46"/>
    </sheetView>
  </sheetViews>
  <sheetFormatPr defaultRowHeight="15" x14ac:dyDescent="0.25"/>
  <cols>
    <col min="1" max="1" width="4.85546875" style="1" customWidth="1"/>
    <col min="2" max="13" width="7.28515625" style="1" customWidth="1"/>
    <col min="14" max="14" width="6.5703125" style="1" customWidth="1"/>
    <col min="15" max="23" width="6.140625" style="1" customWidth="1"/>
    <col min="24" max="25" width="6" style="1" customWidth="1"/>
    <col min="26" max="26" width="6.7109375" style="1" customWidth="1"/>
    <col min="27" max="27" width="6.140625" style="1" customWidth="1"/>
    <col min="28" max="28" width="7.28515625" style="1" customWidth="1"/>
    <col min="29" max="29" width="14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22.5" x14ac:dyDescent="0.3">
      <c r="A1" s="32" t="s">
        <v>32</v>
      </c>
      <c r="B1" s="2"/>
      <c r="C1" s="2"/>
      <c r="D1" s="2"/>
      <c r="M1" s="31" t="s">
        <v>16</v>
      </c>
    </row>
    <row r="2" spans="1:34" ht="15.75" x14ac:dyDescent="0.25">
      <c r="A2" s="32" t="s">
        <v>47</v>
      </c>
      <c r="B2" s="2"/>
      <c r="C2" s="11"/>
      <c r="D2" s="2"/>
      <c r="F2" s="2"/>
      <c r="G2" s="2"/>
      <c r="H2" s="2"/>
      <c r="I2" s="2"/>
      <c r="J2" s="55" t="s">
        <v>53</v>
      </c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</row>
    <row r="3" spans="1:34" ht="13.5" customHeight="1" x14ac:dyDescent="0.25">
      <c r="A3" s="32" t="s">
        <v>48</v>
      </c>
      <c r="C3" s="30"/>
      <c r="F3" s="2"/>
      <c r="G3" s="2"/>
      <c r="H3" s="2"/>
      <c r="I3" s="2"/>
      <c r="J3" s="2"/>
      <c r="AA3" s="35" t="s">
        <v>58</v>
      </c>
    </row>
    <row r="4" spans="1:34" ht="18.75" x14ac:dyDescent="0.25">
      <c r="A4" s="33" t="s">
        <v>33</v>
      </c>
      <c r="G4" s="2"/>
      <c r="H4" s="2"/>
      <c r="I4" s="2"/>
      <c r="K4" s="70" t="s">
        <v>59</v>
      </c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</row>
    <row r="5" spans="1:34" x14ac:dyDescent="0.25">
      <c r="A5" s="33" t="s">
        <v>57</v>
      </c>
      <c r="F5" s="2"/>
      <c r="G5" s="2"/>
      <c r="H5" s="2"/>
      <c r="K5" s="90"/>
      <c r="L5" s="90"/>
      <c r="M5" s="90"/>
      <c r="N5" s="90"/>
      <c r="O5" s="90"/>
      <c r="P5" s="90"/>
      <c r="Q5" s="90"/>
      <c r="R5" s="90"/>
      <c r="S5" s="90"/>
      <c r="T5" s="90"/>
      <c r="U5" s="91"/>
      <c r="V5" s="91"/>
      <c r="W5" s="92"/>
      <c r="X5" s="92"/>
      <c r="Y5" s="92"/>
      <c r="Z5" s="92"/>
      <c r="AA5" s="92"/>
      <c r="AB5" s="92"/>
      <c r="AC5" s="92"/>
    </row>
    <row r="6" spans="1:34" ht="5.25" customHeight="1" x14ac:dyDescent="0.25"/>
    <row r="7" spans="1:34" ht="26.25" customHeight="1" x14ac:dyDescent="0.25">
      <c r="A7" s="57" t="s">
        <v>0</v>
      </c>
      <c r="B7" s="58" t="s">
        <v>1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60"/>
      <c r="N7" s="64" t="s">
        <v>42</v>
      </c>
      <c r="O7" s="65"/>
      <c r="P7" s="65"/>
      <c r="Q7" s="65"/>
      <c r="R7" s="65"/>
      <c r="S7" s="65"/>
      <c r="T7" s="65"/>
      <c r="U7" s="65"/>
      <c r="V7" s="65"/>
      <c r="W7" s="66"/>
      <c r="X7" s="67" t="s">
        <v>37</v>
      </c>
      <c r="Y7" s="68" t="s">
        <v>2</v>
      </c>
      <c r="Z7" s="86" t="s">
        <v>29</v>
      </c>
      <c r="AA7" s="86" t="s">
        <v>30</v>
      </c>
      <c r="AB7" s="57" t="s">
        <v>31</v>
      </c>
      <c r="AC7" s="57" t="s">
        <v>45</v>
      </c>
    </row>
    <row r="8" spans="1:34" ht="16.5" customHeight="1" x14ac:dyDescent="0.25">
      <c r="A8" s="57"/>
      <c r="B8" s="61"/>
      <c r="C8" s="62"/>
      <c r="D8" s="62"/>
      <c r="E8" s="62"/>
      <c r="F8" s="62"/>
      <c r="G8" s="62"/>
      <c r="H8" s="62"/>
      <c r="I8" s="62"/>
      <c r="J8" s="62"/>
      <c r="K8" s="62"/>
      <c r="L8" s="62"/>
      <c r="M8" s="63"/>
      <c r="N8" s="52" t="s">
        <v>38</v>
      </c>
      <c r="O8" s="16" t="s">
        <v>40</v>
      </c>
      <c r="P8" s="17"/>
      <c r="Q8" s="17"/>
      <c r="R8" s="17"/>
      <c r="S8" s="17"/>
      <c r="T8" s="17"/>
      <c r="U8" s="17"/>
      <c r="V8" s="17" t="s">
        <v>41</v>
      </c>
      <c r="W8" s="18"/>
      <c r="X8" s="67"/>
      <c r="Y8" s="68"/>
      <c r="Z8" s="86"/>
      <c r="AA8" s="86"/>
      <c r="AB8" s="57"/>
      <c r="AC8" s="69"/>
    </row>
    <row r="9" spans="1:34" ht="15" customHeight="1" x14ac:dyDescent="0.25">
      <c r="A9" s="57"/>
      <c r="B9" s="52" t="s">
        <v>3</v>
      </c>
      <c r="C9" s="52" t="s">
        <v>4</v>
      </c>
      <c r="D9" s="52" t="s">
        <v>5</v>
      </c>
      <c r="E9" s="52" t="s">
        <v>6</v>
      </c>
      <c r="F9" s="52" t="s">
        <v>7</v>
      </c>
      <c r="G9" s="52" t="s">
        <v>8</v>
      </c>
      <c r="H9" s="52" t="s">
        <v>9</v>
      </c>
      <c r="I9" s="52" t="s">
        <v>10</v>
      </c>
      <c r="J9" s="52" t="s">
        <v>11</v>
      </c>
      <c r="K9" s="52" t="s">
        <v>12</v>
      </c>
      <c r="L9" s="52" t="s">
        <v>13</v>
      </c>
      <c r="M9" s="94" t="s">
        <v>14</v>
      </c>
      <c r="N9" s="54"/>
      <c r="O9" s="54" t="s">
        <v>43</v>
      </c>
      <c r="P9" s="54" t="s">
        <v>22</v>
      </c>
      <c r="Q9" s="54" t="s">
        <v>23</v>
      </c>
      <c r="R9" s="54" t="s">
        <v>44</v>
      </c>
      <c r="S9" s="54" t="s">
        <v>24</v>
      </c>
      <c r="T9" s="54" t="s">
        <v>25</v>
      </c>
      <c r="U9" s="54" t="s">
        <v>39</v>
      </c>
      <c r="V9" s="54" t="s">
        <v>26</v>
      </c>
      <c r="W9" s="54" t="s">
        <v>27</v>
      </c>
      <c r="X9" s="57"/>
      <c r="Y9" s="68"/>
      <c r="Z9" s="86"/>
      <c r="AA9" s="86"/>
      <c r="AB9" s="57"/>
      <c r="AC9" s="69"/>
    </row>
    <row r="10" spans="1:34" ht="92.25" customHeight="1" x14ac:dyDescent="0.25">
      <c r="A10" s="57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95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7"/>
      <c r="Y10" s="68"/>
      <c r="Z10" s="86"/>
      <c r="AA10" s="86"/>
      <c r="AB10" s="57"/>
      <c r="AC10" s="69"/>
    </row>
    <row r="11" spans="1:34" x14ac:dyDescent="0.25">
      <c r="A11" s="29">
        <v>1</v>
      </c>
      <c r="B11" s="9">
        <v>93.601600000000005</v>
      </c>
      <c r="C11" s="9">
        <v>3.4371</v>
      </c>
      <c r="D11" s="9">
        <v>1.0296000000000001</v>
      </c>
      <c r="E11" s="9">
        <v>0.1454</v>
      </c>
      <c r="F11" s="9">
        <v>0.1797</v>
      </c>
      <c r="G11" s="9">
        <v>8.0000000000000004E-4</v>
      </c>
      <c r="H11" s="9">
        <v>4.0500000000000001E-2</v>
      </c>
      <c r="I11" s="9">
        <v>3.3000000000000002E-2</v>
      </c>
      <c r="J11" s="9">
        <v>6.5699999999999995E-2</v>
      </c>
      <c r="K11" s="9">
        <v>5.8999999999999999E-3</v>
      </c>
      <c r="L11" s="9">
        <v>1.1897</v>
      </c>
      <c r="M11" s="9">
        <v>0.27100000000000002</v>
      </c>
      <c r="N11" s="9">
        <v>0.71899999999999997</v>
      </c>
      <c r="O11" s="29"/>
      <c r="P11" s="10">
        <v>34.786799999999999</v>
      </c>
      <c r="Q11" s="20">
        <f t="shared" ref="Q11:Q41" si="0">P11/3.6</f>
        <v>9.6630000000000003</v>
      </c>
      <c r="R11" s="29"/>
      <c r="S11" s="10">
        <v>38.5306</v>
      </c>
      <c r="T11" s="20">
        <f t="shared" ref="T11:T41" si="1">S11/3.6</f>
        <v>10.702944444444444</v>
      </c>
      <c r="U11" s="10"/>
      <c r="V11" s="29">
        <v>49.870399999999997</v>
      </c>
      <c r="W11" s="20">
        <f t="shared" ref="W11:W38" si="2">V11/3.6</f>
        <v>13.852888888888888</v>
      </c>
      <c r="X11" s="29">
        <v>-20.399999999999999</v>
      </c>
      <c r="Y11" s="27">
        <v>-8.9</v>
      </c>
      <c r="Z11" s="29"/>
      <c r="AA11" s="29"/>
      <c r="AB11" s="28" t="s">
        <v>56</v>
      </c>
      <c r="AC11" s="26">
        <v>6009.8109999999997</v>
      </c>
      <c r="AD11" s="13">
        <f t="shared" ref="AD11:AD41" si="3">SUM(B11:M11)+$K$42+$N$42</f>
        <v>100</v>
      </c>
      <c r="AE11" s="14" t="str">
        <f>IF(AD11=100,"ОК"," ")</f>
        <v>ОК</v>
      </c>
      <c r="AF11" s="7"/>
      <c r="AG11" s="7"/>
      <c r="AH11" s="7"/>
    </row>
    <row r="12" spans="1:34" x14ac:dyDescent="0.25">
      <c r="A12" s="29">
        <v>2</v>
      </c>
      <c r="B12" s="9">
        <v>93.721400000000003</v>
      </c>
      <c r="C12" s="9">
        <v>3.3614999999999999</v>
      </c>
      <c r="D12" s="9">
        <v>1.0039</v>
      </c>
      <c r="E12" s="9">
        <v>0.14099999999999999</v>
      </c>
      <c r="F12" s="9">
        <v>0.1731</v>
      </c>
      <c r="G12" s="9">
        <v>5.9999999999999995E-4</v>
      </c>
      <c r="H12" s="9">
        <v>3.8800000000000001E-2</v>
      </c>
      <c r="I12" s="9">
        <v>3.15E-2</v>
      </c>
      <c r="J12" s="9">
        <v>6.5000000000000002E-2</v>
      </c>
      <c r="K12" s="9">
        <v>4.7999999999999996E-3</v>
      </c>
      <c r="L12" s="9">
        <v>1.1890000000000001</v>
      </c>
      <c r="M12" s="9">
        <v>0.26950000000000002</v>
      </c>
      <c r="N12" s="9">
        <v>0.71789999999999998</v>
      </c>
      <c r="O12" s="29"/>
      <c r="P12" s="29">
        <v>34.741700000000002</v>
      </c>
      <c r="Q12" s="20">
        <f t="shared" si="0"/>
        <v>9.6504722222222217</v>
      </c>
      <c r="R12" s="29"/>
      <c r="S12" s="29">
        <v>38.482300000000002</v>
      </c>
      <c r="T12" s="20">
        <f t="shared" si="1"/>
        <v>10.689527777777778</v>
      </c>
      <c r="U12" s="29"/>
      <c r="V12" s="29">
        <v>49.844999999999999</v>
      </c>
      <c r="W12" s="20">
        <f t="shared" si="2"/>
        <v>13.845833333333333</v>
      </c>
      <c r="X12" s="29">
        <v>-17.8</v>
      </c>
      <c r="Y12" s="27">
        <v>-4.9000000000000004</v>
      </c>
      <c r="Z12" s="29"/>
      <c r="AA12" s="29"/>
      <c r="AB12" s="29"/>
      <c r="AC12" s="26">
        <v>6005.1379999999999</v>
      </c>
      <c r="AD12" s="13">
        <f t="shared" si="3"/>
        <v>100.0001</v>
      </c>
      <c r="AE12" s="14" t="str">
        <f>IF(AD12=100,"ОК"," ")</f>
        <v xml:space="preserve"> </v>
      </c>
      <c r="AF12" s="7"/>
      <c r="AG12" s="7"/>
      <c r="AH12" s="7"/>
    </row>
    <row r="13" spans="1:34" s="46" customFormat="1" x14ac:dyDescent="0.25">
      <c r="A13" s="36">
        <v>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6"/>
      <c r="P13" s="38">
        <v>34.741700000000002</v>
      </c>
      <c r="Q13" s="39">
        <f t="shared" si="0"/>
        <v>9.6504722222222217</v>
      </c>
      <c r="R13" s="38"/>
      <c r="S13" s="38">
        <v>38.482300000000002</v>
      </c>
      <c r="T13" s="39">
        <f t="shared" si="1"/>
        <v>10.689527777777778</v>
      </c>
      <c r="U13" s="36"/>
      <c r="V13" s="36"/>
      <c r="W13" s="40"/>
      <c r="X13" s="36"/>
      <c r="Y13" s="41"/>
      <c r="Z13" s="36"/>
      <c r="AA13" s="36"/>
      <c r="AB13" s="36"/>
      <c r="AC13" s="42">
        <v>6012.6120000000001</v>
      </c>
      <c r="AD13" s="43">
        <f t="shared" si="3"/>
        <v>0</v>
      </c>
      <c r="AE13" s="44" t="str">
        <f>IF(AD13=100,"ОК"," ")</f>
        <v xml:space="preserve"> </v>
      </c>
      <c r="AF13" s="45"/>
      <c r="AG13" s="45"/>
      <c r="AH13" s="45"/>
    </row>
    <row r="14" spans="1:34" s="46" customFormat="1" x14ac:dyDescent="0.25">
      <c r="A14" s="36">
        <v>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6"/>
      <c r="P14" s="38">
        <v>34.741700000000002</v>
      </c>
      <c r="Q14" s="39">
        <f t="shared" si="0"/>
        <v>9.6504722222222217</v>
      </c>
      <c r="R14" s="38"/>
      <c r="S14" s="38">
        <v>38.482300000000002</v>
      </c>
      <c r="T14" s="39">
        <f t="shared" si="1"/>
        <v>10.689527777777778</v>
      </c>
      <c r="U14" s="36"/>
      <c r="V14" s="36"/>
      <c r="W14" s="40"/>
      <c r="X14" s="36"/>
      <c r="Y14" s="41"/>
      <c r="Z14" s="47"/>
      <c r="AA14" s="48"/>
      <c r="AB14" s="36"/>
      <c r="AC14" s="42">
        <v>6003.79</v>
      </c>
      <c r="AD14" s="43">
        <f t="shared" si="3"/>
        <v>0</v>
      </c>
      <c r="AE14" s="44" t="str">
        <f t="shared" ref="AE14:AE41" si="4">IF(AD14=100,"ОК"," ")</f>
        <v xml:space="preserve"> </v>
      </c>
      <c r="AF14" s="45"/>
      <c r="AG14" s="45"/>
      <c r="AH14" s="45"/>
    </row>
    <row r="15" spans="1:34" s="46" customFormat="1" x14ac:dyDescent="0.25">
      <c r="A15" s="36">
        <v>5</v>
      </c>
      <c r="B15" s="37">
        <v>93.620999999999995</v>
      </c>
      <c r="C15" s="37">
        <v>3.3906000000000001</v>
      </c>
      <c r="D15" s="37">
        <v>1.0113000000000001</v>
      </c>
      <c r="E15" s="37">
        <v>0.13289999999999999</v>
      </c>
      <c r="F15" s="37">
        <v>0.17480000000000001</v>
      </c>
      <c r="G15" s="37">
        <v>5.0000000000000001E-4</v>
      </c>
      <c r="H15" s="37">
        <v>3.5099999999999999E-2</v>
      </c>
      <c r="I15" s="37">
        <v>2.8799999999999999E-2</v>
      </c>
      <c r="J15" s="37">
        <v>5.4600000000000003E-2</v>
      </c>
      <c r="K15" s="37">
        <v>8.6E-3</v>
      </c>
      <c r="L15" s="37">
        <v>1.2663</v>
      </c>
      <c r="M15" s="37">
        <v>0.27550000000000002</v>
      </c>
      <c r="N15" s="37">
        <v>0.71809999999999996</v>
      </c>
      <c r="O15" s="36"/>
      <c r="P15" s="49">
        <v>34.698900000000002</v>
      </c>
      <c r="Q15" s="50">
        <f t="shared" si="0"/>
        <v>9.6385833333333331</v>
      </c>
      <c r="R15" s="49"/>
      <c r="S15" s="49">
        <v>38.435400000000001</v>
      </c>
      <c r="T15" s="50">
        <f t="shared" si="1"/>
        <v>10.676500000000001</v>
      </c>
      <c r="U15" s="49"/>
      <c r="V15" s="49">
        <v>49.778500000000001</v>
      </c>
      <c r="W15" s="50">
        <f t="shared" si="2"/>
        <v>13.827361111111111</v>
      </c>
      <c r="X15" s="41">
        <v>-17</v>
      </c>
      <c r="Y15" s="41">
        <v>-2.9</v>
      </c>
      <c r="Z15" s="36">
        <v>1E-3</v>
      </c>
      <c r="AA15" s="36">
        <v>3.0000000000000001E-3</v>
      </c>
      <c r="AB15" s="36"/>
      <c r="AC15" s="42">
        <v>6435.41</v>
      </c>
      <c r="AD15" s="43">
        <f t="shared" si="3"/>
        <v>100.00000000000001</v>
      </c>
      <c r="AE15" s="44" t="str">
        <f t="shared" si="4"/>
        <v>ОК</v>
      </c>
      <c r="AF15" s="45"/>
      <c r="AG15" s="45"/>
      <c r="AH15" s="45"/>
    </row>
    <row r="16" spans="1:34" s="46" customFormat="1" x14ac:dyDescent="0.25">
      <c r="A16" s="36">
        <v>6</v>
      </c>
      <c r="B16" s="37">
        <v>93.697500000000005</v>
      </c>
      <c r="C16" s="37">
        <v>3.3376000000000001</v>
      </c>
      <c r="D16" s="37">
        <v>1.0244</v>
      </c>
      <c r="E16" s="37">
        <v>0.13639999999999999</v>
      </c>
      <c r="F16" s="37">
        <v>0.17399999999999999</v>
      </c>
      <c r="G16" s="37">
        <v>4.0000000000000002E-4</v>
      </c>
      <c r="H16" s="37">
        <v>3.1399999999999997E-2</v>
      </c>
      <c r="I16" s="37">
        <v>2.9499999999999998E-2</v>
      </c>
      <c r="J16" s="37">
        <v>0.11409999999999999</v>
      </c>
      <c r="K16" s="37">
        <v>6.6E-3</v>
      </c>
      <c r="L16" s="37">
        <v>1.1738999999999999</v>
      </c>
      <c r="M16" s="37">
        <v>0.27410000000000001</v>
      </c>
      <c r="N16" s="37">
        <v>0.71919999999999995</v>
      </c>
      <c r="O16" s="36"/>
      <c r="P16" s="49">
        <v>34.799799999999998</v>
      </c>
      <c r="Q16" s="50">
        <f t="shared" si="0"/>
        <v>9.666611111111111</v>
      </c>
      <c r="R16" s="49"/>
      <c r="S16" s="49">
        <v>38.544699999999999</v>
      </c>
      <c r="T16" s="50">
        <f t="shared" si="1"/>
        <v>10.706861111111111</v>
      </c>
      <c r="U16" s="49"/>
      <c r="V16" s="49">
        <v>49.882599999999996</v>
      </c>
      <c r="W16" s="50">
        <f t="shared" si="2"/>
        <v>13.856277777777777</v>
      </c>
      <c r="X16" s="36">
        <v>-16.2</v>
      </c>
      <c r="Y16" s="41">
        <v>-2.1</v>
      </c>
      <c r="Z16" s="36"/>
      <c r="AA16" s="36"/>
      <c r="AB16" s="36"/>
      <c r="AC16" s="42">
        <v>5985.6120000000001</v>
      </c>
      <c r="AD16" s="43">
        <f t="shared" si="3"/>
        <v>99.999900000000011</v>
      </c>
      <c r="AE16" s="44" t="str">
        <f t="shared" si="4"/>
        <v xml:space="preserve"> </v>
      </c>
      <c r="AF16" s="45"/>
      <c r="AG16" s="45"/>
      <c r="AH16" s="45"/>
    </row>
    <row r="17" spans="1:34" s="46" customFormat="1" x14ac:dyDescent="0.25">
      <c r="A17" s="36">
        <v>7</v>
      </c>
      <c r="B17" s="37">
        <v>93.783799999999999</v>
      </c>
      <c r="C17" s="37">
        <v>3.3126000000000002</v>
      </c>
      <c r="D17" s="37">
        <v>1.0157</v>
      </c>
      <c r="E17" s="37">
        <v>0.13370000000000001</v>
      </c>
      <c r="F17" s="37">
        <v>0.16969999999999999</v>
      </c>
      <c r="G17" s="37">
        <v>8.0000000000000004E-4</v>
      </c>
      <c r="H17" s="37">
        <v>3.04E-2</v>
      </c>
      <c r="I17" s="37">
        <v>2.81E-2</v>
      </c>
      <c r="J17" s="37">
        <v>7.2900000000000006E-2</v>
      </c>
      <c r="K17" s="37">
        <v>8.0999999999999996E-3</v>
      </c>
      <c r="L17" s="37">
        <v>1.1741999999999999</v>
      </c>
      <c r="M17" s="37">
        <v>0.26989999999999997</v>
      </c>
      <c r="N17" s="37">
        <v>0.71750000000000003</v>
      </c>
      <c r="O17" s="36"/>
      <c r="P17" s="36">
        <v>34.728700000000003</v>
      </c>
      <c r="Q17" s="40">
        <f t="shared" si="0"/>
        <v>9.6468611111111127</v>
      </c>
      <c r="R17" s="36"/>
      <c r="S17" s="36">
        <v>38.468600000000002</v>
      </c>
      <c r="T17" s="40">
        <f t="shared" si="1"/>
        <v>10.685722222222223</v>
      </c>
      <c r="U17" s="36"/>
      <c r="V17" s="36">
        <v>49.841900000000003</v>
      </c>
      <c r="W17" s="40">
        <f t="shared" si="2"/>
        <v>13.844972222222223</v>
      </c>
      <c r="X17" s="41">
        <v>-19.2</v>
      </c>
      <c r="Y17" s="41">
        <v>-5.8</v>
      </c>
      <c r="Z17" s="36"/>
      <c r="AA17" s="36"/>
      <c r="AC17" s="42">
        <v>6641.06</v>
      </c>
      <c r="AD17" s="43">
        <f t="shared" si="3"/>
        <v>99.999900000000011</v>
      </c>
      <c r="AE17" s="44" t="str">
        <f t="shared" si="4"/>
        <v xml:space="preserve"> </v>
      </c>
      <c r="AF17" s="45"/>
      <c r="AG17" s="45"/>
      <c r="AH17" s="45"/>
    </row>
    <row r="18" spans="1:34" s="46" customFormat="1" x14ac:dyDescent="0.25">
      <c r="A18" s="36">
        <v>8</v>
      </c>
      <c r="B18" s="37">
        <v>93.635800000000003</v>
      </c>
      <c r="C18" s="37">
        <v>3.3729</v>
      </c>
      <c r="D18" s="37">
        <v>1.0289999999999999</v>
      </c>
      <c r="E18" s="37">
        <v>0.13519999999999999</v>
      </c>
      <c r="F18" s="37">
        <v>0.17319999999999999</v>
      </c>
      <c r="G18" s="37">
        <v>1.6999999999999999E-3</v>
      </c>
      <c r="H18" s="37">
        <v>3.1600000000000003E-2</v>
      </c>
      <c r="I18" s="37">
        <v>2.9399999999999999E-2</v>
      </c>
      <c r="J18" s="37">
        <v>0.1008</v>
      </c>
      <c r="K18" s="37">
        <v>8.0999999999999996E-3</v>
      </c>
      <c r="L18" s="37">
        <v>1.2020999999999999</v>
      </c>
      <c r="M18" s="37">
        <v>0.2802</v>
      </c>
      <c r="N18" s="37">
        <v>0.71919999999999995</v>
      </c>
      <c r="O18" s="36"/>
      <c r="P18" s="36">
        <v>34.782200000000003</v>
      </c>
      <c r="Q18" s="40">
        <f t="shared" si="0"/>
        <v>9.6617222222222221</v>
      </c>
      <c r="R18" s="36"/>
      <c r="S18" s="36">
        <v>38.525300000000001</v>
      </c>
      <c r="T18" s="40">
        <f t="shared" si="1"/>
        <v>10.701472222222222</v>
      </c>
      <c r="U18" s="36"/>
      <c r="V18" s="36">
        <v>49.854500000000002</v>
      </c>
      <c r="W18" s="40">
        <f t="shared" si="2"/>
        <v>13.848472222222222</v>
      </c>
      <c r="X18" s="36">
        <v>-18.8</v>
      </c>
      <c r="Y18" s="41">
        <v>-4.9000000000000004</v>
      </c>
      <c r="Z18" s="36"/>
      <c r="AA18" s="36"/>
      <c r="AB18" s="36"/>
      <c r="AC18" s="42">
        <v>7213.7150000000001</v>
      </c>
      <c r="AD18" s="43">
        <f t="shared" si="3"/>
        <v>99.999999999999986</v>
      </c>
      <c r="AE18" s="44" t="str">
        <f t="shared" si="4"/>
        <v>ОК</v>
      </c>
      <c r="AF18" s="45"/>
      <c r="AG18" s="45"/>
      <c r="AH18" s="45"/>
    </row>
    <row r="19" spans="1:34" s="46" customFormat="1" x14ac:dyDescent="0.25">
      <c r="A19" s="36">
        <v>9</v>
      </c>
      <c r="B19" s="37">
        <v>93.588399999999993</v>
      </c>
      <c r="C19" s="37">
        <v>3.3837000000000002</v>
      </c>
      <c r="D19" s="37">
        <v>1.0321</v>
      </c>
      <c r="E19" s="37">
        <v>0.13650000000000001</v>
      </c>
      <c r="F19" s="37">
        <v>0.17499999999999999</v>
      </c>
      <c r="G19" s="37">
        <v>1.9E-3</v>
      </c>
      <c r="H19" s="37">
        <v>3.2199999999999999E-2</v>
      </c>
      <c r="I19" s="37">
        <v>3.0099999999999998E-2</v>
      </c>
      <c r="J19" s="37">
        <v>0.1182</v>
      </c>
      <c r="K19" s="37">
        <v>8.8999999999999999E-3</v>
      </c>
      <c r="L19" s="37">
        <v>1.2133</v>
      </c>
      <c r="M19" s="37">
        <v>0.27960000000000002</v>
      </c>
      <c r="N19" s="37">
        <v>0.72</v>
      </c>
      <c r="O19" s="36"/>
      <c r="P19" s="36">
        <v>34.8093</v>
      </c>
      <c r="Q19" s="40">
        <f t="shared" si="0"/>
        <v>9.6692499999999999</v>
      </c>
      <c r="R19" s="36"/>
      <c r="S19" s="36">
        <v>38.554299999999998</v>
      </c>
      <c r="T19" s="40">
        <f t="shared" si="1"/>
        <v>10.709527777777778</v>
      </c>
      <c r="U19" s="36"/>
      <c r="V19" s="36">
        <v>49.865600000000001</v>
      </c>
      <c r="W19" s="40">
        <f t="shared" si="2"/>
        <v>13.851555555555555</v>
      </c>
      <c r="X19" s="36">
        <v>-17.600000000000001</v>
      </c>
      <c r="Y19" s="41">
        <v>-1.3</v>
      </c>
      <c r="Z19" s="36"/>
      <c r="AA19" s="36"/>
      <c r="AB19" s="36"/>
      <c r="AC19" s="42">
        <v>4224.7820000000002</v>
      </c>
      <c r="AD19" s="43">
        <f t="shared" si="3"/>
        <v>99.999900000000011</v>
      </c>
      <c r="AE19" s="44" t="str">
        <f t="shared" si="4"/>
        <v xml:space="preserve"> </v>
      </c>
      <c r="AF19" s="45"/>
      <c r="AG19" s="45"/>
      <c r="AH19" s="45"/>
    </row>
    <row r="20" spans="1:34" s="46" customFormat="1" x14ac:dyDescent="0.25">
      <c r="A20" s="36">
        <v>10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6"/>
      <c r="P20" s="38">
        <v>34.8093</v>
      </c>
      <c r="Q20" s="39"/>
      <c r="R20" s="38"/>
      <c r="S20" s="38">
        <v>38.554299999999998</v>
      </c>
      <c r="T20" s="39"/>
      <c r="U20" s="36"/>
      <c r="V20" s="36"/>
      <c r="W20" s="40"/>
      <c r="X20" s="36"/>
      <c r="Y20" s="41"/>
      <c r="Z20" s="36"/>
      <c r="AA20" s="36"/>
      <c r="AB20" s="36"/>
      <c r="AC20" s="42">
        <v>2411.1570000000002</v>
      </c>
      <c r="AD20" s="43">
        <f t="shared" si="3"/>
        <v>0</v>
      </c>
      <c r="AE20" s="44" t="str">
        <f t="shared" si="4"/>
        <v xml:space="preserve"> </v>
      </c>
      <c r="AF20" s="45"/>
      <c r="AG20" s="45"/>
      <c r="AH20" s="45"/>
    </row>
    <row r="21" spans="1:34" s="46" customFormat="1" x14ac:dyDescent="0.25">
      <c r="A21" s="36">
        <v>11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6"/>
      <c r="P21" s="38">
        <v>34.8093</v>
      </c>
      <c r="Q21" s="39">
        <f t="shared" si="0"/>
        <v>9.6692499999999999</v>
      </c>
      <c r="R21" s="38"/>
      <c r="S21" s="38">
        <v>38.554299999999998</v>
      </c>
      <c r="T21" s="39">
        <f t="shared" si="1"/>
        <v>10.709527777777778</v>
      </c>
      <c r="U21" s="38"/>
      <c r="V21" s="38"/>
      <c r="W21" s="39">
        <f t="shared" si="2"/>
        <v>0</v>
      </c>
      <c r="X21" s="36"/>
      <c r="Y21" s="41"/>
      <c r="Z21" s="36"/>
      <c r="AA21" s="36"/>
      <c r="AB21" s="36"/>
      <c r="AC21" s="42">
        <v>399.01990000000001</v>
      </c>
      <c r="AD21" s="43">
        <f t="shared" si="3"/>
        <v>0</v>
      </c>
      <c r="AE21" s="44" t="str">
        <f t="shared" si="4"/>
        <v xml:space="preserve"> </v>
      </c>
      <c r="AF21" s="45"/>
      <c r="AG21" s="45"/>
      <c r="AH21" s="45"/>
    </row>
    <row r="22" spans="1:34" s="46" customFormat="1" x14ac:dyDescent="0.25">
      <c r="A22" s="36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6"/>
      <c r="P22" s="38"/>
      <c r="Q22" s="39"/>
      <c r="R22" s="38"/>
      <c r="S22" s="38"/>
      <c r="T22" s="39"/>
      <c r="U22" s="38"/>
      <c r="V22" s="38"/>
      <c r="W22" s="39">
        <f t="shared" si="2"/>
        <v>0</v>
      </c>
      <c r="X22" s="36"/>
      <c r="Y22" s="41"/>
      <c r="Z22" s="36"/>
      <c r="AA22" s="36"/>
      <c r="AB22" s="36"/>
      <c r="AC22" s="42"/>
      <c r="AD22" s="43">
        <f t="shared" si="3"/>
        <v>0</v>
      </c>
      <c r="AE22" s="44" t="str">
        <f t="shared" si="4"/>
        <v xml:space="preserve"> </v>
      </c>
      <c r="AF22" s="45"/>
      <c r="AG22" s="45"/>
      <c r="AH22" s="45"/>
    </row>
    <row r="23" spans="1:34" s="46" customFormat="1" x14ac:dyDescent="0.25">
      <c r="A23" s="36">
        <v>13</v>
      </c>
      <c r="B23" s="37">
        <v>93.820899999999995</v>
      </c>
      <c r="C23" s="37">
        <v>3.3037999999999998</v>
      </c>
      <c r="D23" s="37">
        <v>1.0221</v>
      </c>
      <c r="E23" s="37">
        <v>0.13669999999999999</v>
      </c>
      <c r="F23" s="37">
        <v>0.17019999999999999</v>
      </c>
      <c r="G23" s="37">
        <v>1.2999999999999999E-3</v>
      </c>
      <c r="H23" s="37">
        <v>2.9499999999999998E-2</v>
      </c>
      <c r="I23" s="37">
        <v>2.7099999999999999E-2</v>
      </c>
      <c r="J23" s="37">
        <v>6.4000000000000001E-2</v>
      </c>
      <c r="K23" s="37">
        <v>8.5000000000000006E-3</v>
      </c>
      <c r="L23" s="37">
        <v>1.1527000000000001</v>
      </c>
      <c r="M23" s="37">
        <v>0.26319999999999999</v>
      </c>
      <c r="N23" s="37">
        <v>0.71709999999999996</v>
      </c>
      <c r="O23" s="36"/>
      <c r="P23" s="49">
        <v>34.728700000000003</v>
      </c>
      <c r="Q23" s="50">
        <f t="shared" si="0"/>
        <v>9.6468611111111127</v>
      </c>
      <c r="R23" s="49"/>
      <c r="S23" s="49">
        <v>38.468899999999998</v>
      </c>
      <c r="T23" s="50">
        <f t="shared" si="1"/>
        <v>10.685805555555556</v>
      </c>
      <c r="U23" s="49"/>
      <c r="V23" s="49">
        <v>49.856000000000002</v>
      </c>
      <c r="W23" s="50">
        <f t="shared" si="2"/>
        <v>13.848888888888888</v>
      </c>
      <c r="X23" s="36">
        <v>-20.399999999999999</v>
      </c>
      <c r="Y23" s="41">
        <v>-8.5</v>
      </c>
      <c r="Z23" s="36"/>
      <c r="AA23" s="36"/>
      <c r="AB23" s="36"/>
      <c r="AC23" s="42">
        <v>6526.13</v>
      </c>
      <c r="AD23" s="43">
        <f t="shared" si="3"/>
        <v>99.999999999999972</v>
      </c>
      <c r="AE23" s="44" t="str">
        <f t="shared" si="4"/>
        <v>ОК</v>
      </c>
      <c r="AF23" s="45"/>
      <c r="AG23" s="45"/>
      <c r="AH23" s="45"/>
    </row>
    <row r="24" spans="1:34" s="46" customFormat="1" x14ac:dyDescent="0.25">
      <c r="A24" s="36">
        <v>14</v>
      </c>
      <c r="B24" s="37">
        <v>93.550299999999993</v>
      </c>
      <c r="C24" s="37">
        <v>3.4074</v>
      </c>
      <c r="D24" s="37">
        <v>1.0374000000000001</v>
      </c>
      <c r="E24" s="37">
        <v>0.1356</v>
      </c>
      <c r="F24" s="37">
        <v>0.17419999999999999</v>
      </c>
      <c r="G24" s="37">
        <v>8.9999999999999998E-4</v>
      </c>
      <c r="H24" s="37">
        <v>3.1699999999999999E-2</v>
      </c>
      <c r="I24" s="37">
        <v>2.9399999999999999E-2</v>
      </c>
      <c r="J24" s="37">
        <v>0.1017</v>
      </c>
      <c r="K24" s="37">
        <v>9.4000000000000004E-3</v>
      </c>
      <c r="L24" s="37">
        <v>1.2401</v>
      </c>
      <c r="M24" s="37">
        <v>0.28210000000000002</v>
      </c>
      <c r="N24" s="37">
        <v>0.7198</v>
      </c>
      <c r="O24" s="36"/>
      <c r="P24" s="36">
        <v>34.783200000000001</v>
      </c>
      <c r="Q24" s="40">
        <f t="shared" si="0"/>
        <v>9.6620000000000008</v>
      </c>
      <c r="R24" s="36"/>
      <c r="S24" s="36">
        <v>38.5259</v>
      </c>
      <c r="T24" s="40">
        <f t="shared" si="1"/>
        <v>10.701638888888889</v>
      </c>
      <c r="U24" s="36"/>
      <c r="V24" s="36">
        <v>49.835999999999999</v>
      </c>
      <c r="W24" s="40">
        <f t="shared" si="2"/>
        <v>13.843333333333332</v>
      </c>
      <c r="X24" s="36">
        <v>-13.6</v>
      </c>
      <c r="Y24" s="41">
        <v>-0.4</v>
      </c>
      <c r="Z24" s="36"/>
      <c r="AA24" s="36"/>
      <c r="AB24" s="36"/>
      <c r="AC24" s="42">
        <v>7210.22</v>
      </c>
      <c r="AD24" s="43">
        <f t="shared" si="3"/>
        <v>100.00019999999998</v>
      </c>
      <c r="AE24" s="44" t="str">
        <f t="shared" si="4"/>
        <v xml:space="preserve"> </v>
      </c>
      <c r="AF24" s="45"/>
      <c r="AG24" s="45"/>
      <c r="AH24" s="45"/>
    </row>
    <row r="25" spans="1:34" s="46" customFormat="1" x14ac:dyDescent="0.25">
      <c r="A25" s="36">
        <v>15</v>
      </c>
      <c r="B25" s="37">
        <v>93.528400000000005</v>
      </c>
      <c r="C25" s="37">
        <v>3.4097</v>
      </c>
      <c r="D25" s="37">
        <v>1.036</v>
      </c>
      <c r="E25" s="37">
        <v>0.13569999999999999</v>
      </c>
      <c r="F25" s="37">
        <v>0.17460000000000001</v>
      </c>
      <c r="G25" s="37">
        <v>1.4E-3</v>
      </c>
      <c r="H25" s="37">
        <v>3.1899999999999998E-2</v>
      </c>
      <c r="I25" s="37">
        <v>2.98E-2</v>
      </c>
      <c r="J25" s="37">
        <v>0.1129</v>
      </c>
      <c r="K25" s="37">
        <v>9.4999999999999998E-3</v>
      </c>
      <c r="L25" s="37">
        <v>1.2465999999999999</v>
      </c>
      <c r="M25" s="37">
        <v>0.28360000000000002</v>
      </c>
      <c r="N25" s="37">
        <v>0.72019999999999995</v>
      </c>
      <c r="O25" s="36"/>
      <c r="P25" s="36">
        <v>34.796500000000002</v>
      </c>
      <c r="Q25" s="40">
        <f t="shared" si="0"/>
        <v>9.6656944444444441</v>
      </c>
      <c r="R25" s="36"/>
      <c r="S25" s="36">
        <v>38.54</v>
      </c>
      <c r="T25" s="40">
        <f t="shared" si="1"/>
        <v>10.705555555555556</v>
      </c>
      <c r="U25" s="36"/>
      <c r="V25" s="36">
        <v>49.84</v>
      </c>
      <c r="W25" s="40">
        <f t="shared" si="2"/>
        <v>13.844444444444445</v>
      </c>
      <c r="X25" s="36">
        <v>-13.4</v>
      </c>
      <c r="Y25" s="41">
        <v>-0.6</v>
      </c>
      <c r="Z25" s="36"/>
      <c r="AA25" s="36"/>
      <c r="AB25" s="36"/>
      <c r="AC25" s="42">
        <v>7212.1440000000002</v>
      </c>
      <c r="AD25" s="43">
        <f t="shared" si="3"/>
        <v>100.0001</v>
      </c>
      <c r="AE25" s="44" t="str">
        <f t="shared" si="4"/>
        <v xml:space="preserve"> </v>
      </c>
      <c r="AF25" s="45"/>
      <c r="AG25" s="45"/>
      <c r="AH25" s="45"/>
    </row>
    <row r="26" spans="1:34" s="46" customFormat="1" x14ac:dyDescent="0.25">
      <c r="A26" s="36">
        <v>16</v>
      </c>
      <c r="B26" s="37">
        <v>93.468500000000006</v>
      </c>
      <c r="C26" s="37">
        <v>3.4346999999999999</v>
      </c>
      <c r="D26" s="37">
        <v>1.0387</v>
      </c>
      <c r="E26" s="37">
        <v>0.13500000000000001</v>
      </c>
      <c r="F26" s="37">
        <v>0.17460000000000001</v>
      </c>
      <c r="G26" s="37">
        <v>1.4E-3</v>
      </c>
      <c r="H26" s="37">
        <v>3.1699999999999999E-2</v>
      </c>
      <c r="I26" s="37">
        <v>2.9600000000000001E-2</v>
      </c>
      <c r="J26" s="37">
        <v>0.12989999999999999</v>
      </c>
      <c r="K26" s="37">
        <v>9.4000000000000004E-3</v>
      </c>
      <c r="L26" s="37">
        <v>1.2598</v>
      </c>
      <c r="M26" s="37">
        <v>0.2868</v>
      </c>
      <c r="N26" s="37">
        <v>0.72099999999999997</v>
      </c>
      <c r="O26" s="36"/>
      <c r="P26" s="36">
        <v>34.82</v>
      </c>
      <c r="Q26" s="40">
        <f t="shared" si="0"/>
        <v>9.6722222222222225</v>
      </c>
      <c r="R26" s="36"/>
      <c r="S26" s="36">
        <v>38.564999999999998</v>
      </c>
      <c r="T26" s="40">
        <f t="shared" si="1"/>
        <v>10.712499999999999</v>
      </c>
      <c r="U26" s="36"/>
      <c r="V26" s="36">
        <v>49.845999999999997</v>
      </c>
      <c r="W26" s="40">
        <f t="shared" si="2"/>
        <v>13.84611111111111</v>
      </c>
      <c r="X26" s="41">
        <v>-17.600000000000001</v>
      </c>
      <c r="Y26" s="41">
        <v>-5.6</v>
      </c>
      <c r="Z26" s="36"/>
      <c r="AA26" s="36"/>
      <c r="AB26" s="36"/>
      <c r="AC26" s="42">
        <v>7211.598</v>
      </c>
      <c r="AD26" s="43">
        <f t="shared" si="3"/>
        <v>100.00010000000003</v>
      </c>
      <c r="AE26" s="44" t="str">
        <f t="shared" si="4"/>
        <v xml:space="preserve"> </v>
      </c>
      <c r="AF26" s="45"/>
      <c r="AG26" s="45"/>
      <c r="AH26" s="45"/>
    </row>
    <row r="27" spans="1:34" s="46" customFormat="1" x14ac:dyDescent="0.25">
      <c r="A27" s="36">
        <v>17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6"/>
      <c r="P27" s="38">
        <v>34.82</v>
      </c>
      <c r="Q27" s="39">
        <f t="shared" si="0"/>
        <v>9.6722222222222225</v>
      </c>
      <c r="R27" s="38"/>
      <c r="S27" s="38">
        <v>38.564999999999998</v>
      </c>
      <c r="T27" s="39">
        <f t="shared" si="1"/>
        <v>10.712499999999999</v>
      </c>
      <c r="U27" s="36"/>
      <c r="V27" s="36"/>
      <c r="W27" s="39">
        <f t="shared" si="2"/>
        <v>0</v>
      </c>
      <c r="X27" s="36"/>
      <c r="Y27" s="41"/>
      <c r="Z27" s="36"/>
      <c r="AA27" s="36"/>
      <c r="AB27" s="36"/>
      <c r="AC27" s="42">
        <v>7204.942</v>
      </c>
      <c r="AD27" s="43">
        <f t="shared" si="3"/>
        <v>0</v>
      </c>
      <c r="AE27" s="44" t="str">
        <f t="shared" si="4"/>
        <v xml:space="preserve"> </v>
      </c>
      <c r="AF27" s="45"/>
      <c r="AG27" s="45"/>
      <c r="AH27" s="45"/>
    </row>
    <row r="28" spans="1:34" s="46" customFormat="1" x14ac:dyDescent="0.25">
      <c r="A28" s="36">
        <v>18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6"/>
      <c r="P28" s="38">
        <v>34.82</v>
      </c>
      <c r="Q28" s="39">
        <f t="shared" si="0"/>
        <v>9.6722222222222225</v>
      </c>
      <c r="R28" s="38"/>
      <c r="S28" s="38">
        <v>38.564999999999998</v>
      </c>
      <c r="T28" s="39">
        <f t="shared" si="1"/>
        <v>10.712499999999999</v>
      </c>
      <c r="U28" s="36"/>
      <c r="V28" s="36"/>
      <c r="W28" s="39">
        <f t="shared" si="2"/>
        <v>0</v>
      </c>
      <c r="X28" s="36"/>
      <c r="Y28" s="41"/>
      <c r="Z28" s="36"/>
      <c r="AA28" s="36"/>
      <c r="AB28" s="36"/>
      <c r="AC28" s="42">
        <v>6009.9440000000004</v>
      </c>
      <c r="AD28" s="43">
        <f t="shared" si="3"/>
        <v>0</v>
      </c>
      <c r="AE28" s="44" t="str">
        <f t="shared" si="4"/>
        <v xml:space="preserve"> </v>
      </c>
      <c r="AF28" s="45"/>
      <c r="AG28" s="45"/>
      <c r="AH28" s="45"/>
    </row>
    <row r="29" spans="1:34" s="46" customFormat="1" x14ac:dyDescent="0.25">
      <c r="A29" s="36">
        <v>19</v>
      </c>
      <c r="B29" s="37">
        <v>93.480400000000003</v>
      </c>
      <c r="C29" s="37">
        <v>3.4245999999999999</v>
      </c>
      <c r="D29" s="37">
        <v>1.0270999999999999</v>
      </c>
      <c r="E29" s="37">
        <v>0.13270000000000001</v>
      </c>
      <c r="F29" s="37">
        <v>0.1709</v>
      </c>
      <c r="G29" s="37">
        <v>1.6000000000000001E-3</v>
      </c>
      <c r="H29" s="37">
        <v>3.1300000000000001E-2</v>
      </c>
      <c r="I29" s="37">
        <v>2.8799999999999999E-2</v>
      </c>
      <c r="J29" s="37">
        <v>8.6800000000000002E-2</v>
      </c>
      <c r="K29" s="37">
        <v>1.14E-2</v>
      </c>
      <c r="L29" s="37">
        <v>1.3184</v>
      </c>
      <c r="M29" s="37">
        <v>0.28599999999999998</v>
      </c>
      <c r="N29" s="37">
        <v>0.71970000000000001</v>
      </c>
      <c r="O29" s="36"/>
      <c r="P29" s="49">
        <v>34.729799999999997</v>
      </c>
      <c r="Q29" s="50">
        <f t="shared" si="0"/>
        <v>9.6471666666666653</v>
      </c>
      <c r="R29" s="49"/>
      <c r="S29" s="49">
        <v>38.467599999999997</v>
      </c>
      <c r="T29" s="50">
        <f t="shared" si="1"/>
        <v>10.685444444444444</v>
      </c>
      <c r="U29" s="49"/>
      <c r="V29" s="49">
        <v>49.764899999999997</v>
      </c>
      <c r="W29" s="50">
        <f t="shared" si="2"/>
        <v>13.823583333333332</v>
      </c>
      <c r="X29" s="36">
        <v>-12.6</v>
      </c>
      <c r="Y29" s="41">
        <v>-0.9</v>
      </c>
      <c r="Z29" s="36"/>
      <c r="AA29" s="36"/>
      <c r="AB29" s="36"/>
      <c r="AC29" s="42">
        <v>6148.3490000000002</v>
      </c>
      <c r="AD29" s="43">
        <f t="shared" si="3"/>
        <v>100</v>
      </c>
      <c r="AE29" s="44" t="str">
        <f t="shared" si="4"/>
        <v>ОК</v>
      </c>
      <c r="AF29" s="45"/>
      <c r="AG29" s="45"/>
      <c r="AH29" s="45"/>
    </row>
    <row r="30" spans="1:34" s="46" customFormat="1" x14ac:dyDescent="0.25">
      <c r="A30" s="36">
        <v>20</v>
      </c>
      <c r="B30" s="37">
        <v>93.503799999999998</v>
      </c>
      <c r="C30" s="37">
        <v>3.4329999999999998</v>
      </c>
      <c r="D30" s="37">
        <v>1.0277000000000001</v>
      </c>
      <c r="E30" s="37">
        <v>0.1321</v>
      </c>
      <c r="F30" s="37">
        <v>0.16889999999999999</v>
      </c>
      <c r="G30" s="37">
        <v>2.7000000000000001E-3</v>
      </c>
      <c r="H30" s="37">
        <v>3.04E-2</v>
      </c>
      <c r="I30" s="37">
        <v>2.7789999999999999E-2</v>
      </c>
      <c r="J30" s="37">
        <v>8.48E-2</v>
      </c>
      <c r="K30" s="37">
        <v>9.5999999999999992E-3</v>
      </c>
      <c r="L30" s="37">
        <v>1.2937000000000001</v>
      </c>
      <c r="M30" s="37">
        <v>0.28549999999999998</v>
      </c>
      <c r="N30" s="37">
        <v>0.71950000000000003</v>
      </c>
      <c r="O30" s="36"/>
      <c r="P30" s="49">
        <v>34.735999999999997</v>
      </c>
      <c r="Q30" s="50">
        <f t="shared" si="0"/>
        <v>9.6488888888888873</v>
      </c>
      <c r="R30" s="49"/>
      <c r="S30" s="49">
        <v>38.474600000000002</v>
      </c>
      <c r="T30" s="50">
        <f t="shared" si="1"/>
        <v>10.68738888888889</v>
      </c>
      <c r="U30" s="38"/>
      <c r="V30" s="49">
        <v>49.781100000000002</v>
      </c>
      <c r="W30" s="50">
        <f t="shared" si="2"/>
        <v>13.828083333333334</v>
      </c>
      <c r="X30" s="36">
        <v>-17.600000000000001</v>
      </c>
      <c r="Y30" s="41">
        <v>-0.8</v>
      </c>
      <c r="Z30" s="36"/>
      <c r="AA30" s="36"/>
      <c r="AB30" s="36"/>
      <c r="AC30" s="42">
        <v>2486.9072999999999</v>
      </c>
      <c r="AD30" s="43">
        <f t="shared" si="3"/>
        <v>99.999989999999997</v>
      </c>
      <c r="AE30" s="44" t="str">
        <f t="shared" si="4"/>
        <v xml:space="preserve"> </v>
      </c>
      <c r="AF30" s="45"/>
      <c r="AG30" s="45"/>
      <c r="AH30" s="45"/>
    </row>
    <row r="31" spans="1:34" s="46" customFormat="1" x14ac:dyDescent="0.25">
      <c r="A31" s="36">
        <v>21</v>
      </c>
      <c r="B31" s="37">
        <v>93.439300000000003</v>
      </c>
      <c r="C31" s="37">
        <v>3.4678</v>
      </c>
      <c r="D31" s="37">
        <v>1.0507</v>
      </c>
      <c r="E31" s="37">
        <v>0.1368</v>
      </c>
      <c r="F31" s="37">
        <v>0.1759</v>
      </c>
      <c r="G31" s="37">
        <v>1.4E-3</v>
      </c>
      <c r="H31" s="37">
        <v>3.0800000000000001E-2</v>
      </c>
      <c r="I31" s="37">
        <v>2.81E-2</v>
      </c>
      <c r="J31" s="37">
        <v>7.5399999999999995E-2</v>
      </c>
      <c r="K31" s="37">
        <v>8.9999999999999993E-3</v>
      </c>
      <c r="L31" s="37">
        <v>1.3021</v>
      </c>
      <c r="M31" s="37">
        <v>0.28270000000000001</v>
      </c>
      <c r="N31" s="37">
        <v>0.71989999999999998</v>
      </c>
      <c r="O31" s="36"/>
      <c r="P31" s="36">
        <v>34.751600000000003</v>
      </c>
      <c r="Q31" s="40">
        <f t="shared" si="0"/>
        <v>9.6532222222222224</v>
      </c>
      <c r="R31" s="36"/>
      <c r="S31" s="36">
        <v>38.491199999999999</v>
      </c>
      <c r="T31" s="40">
        <f t="shared" si="1"/>
        <v>10.692</v>
      </c>
      <c r="U31" s="36"/>
      <c r="V31" s="36">
        <v>49.789000000000001</v>
      </c>
      <c r="W31" s="40">
        <f t="shared" si="2"/>
        <v>13.830277777777777</v>
      </c>
      <c r="X31" s="36">
        <v>-20.8</v>
      </c>
      <c r="Y31" s="41">
        <v>-7</v>
      </c>
      <c r="Z31" s="36"/>
      <c r="AA31" s="36"/>
      <c r="AB31" s="36"/>
      <c r="AC31" s="42">
        <v>3323.9050000000002</v>
      </c>
      <c r="AD31" s="43">
        <f t="shared" si="3"/>
        <v>100</v>
      </c>
      <c r="AE31" s="44" t="str">
        <f t="shared" si="4"/>
        <v>ОК</v>
      </c>
      <c r="AF31" s="45"/>
      <c r="AG31" s="45"/>
      <c r="AH31" s="45"/>
    </row>
    <row r="32" spans="1:34" s="46" customFormat="1" x14ac:dyDescent="0.25">
      <c r="A32" s="36">
        <v>22</v>
      </c>
      <c r="B32" s="37">
        <v>93.401300000000006</v>
      </c>
      <c r="C32" s="37">
        <v>3.4592999999999998</v>
      </c>
      <c r="D32" s="37">
        <v>1.0409999999999999</v>
      </c>
      <c r="E32" s="37">
        <v>0.13550000000000001</v>
      </c>
      <c r="F32" s="37">
        <v>0.17530000000000001</v>
      </c>
      <c r="G32" s="37">
        <v>2.2000000000000001E-3</v>
      </c>
      <c r="H32" s="37">
        <v>3.1899999999999998E-2</v>
      </c>
      <c r="I32" s="37">
        <v>2.9600000000000001E-2</v>
      </c>
      <c r="J32" s="37">
        <v>9.8100000000000007E-2</v>
      </c>
      <c r="K32" s="37">
        <v>9.9000000000000008E-3</v>
      </c>
      <c r="L32" s="37">
        <v>1.3282</v>
      </c>
      <c r="M32" s="37">
        <v>0.28789999999999999</v>
      </c>
      <c r="N32" s="37">
        <v>0.72060000000000002</v>
      </c>
      <c r="O32" s="36"/>
      <c r="P32" s="36">
        <v>34.764899999999997</v>
      </c>
      <c r="Q32" s="40">
        <f t="shared" si="0"/>
        <v>9.6569166666666657</v>
      </c>
      <c r="R32" s="36"/>
      <c r="S32" s="36">
        <v>38.505000000000003</v>
      </c>
      <c r="T32" s="40">
        <f t="shared" si="1"/>
        <v>10.695833333333335</v>
      </c>
      <c r="U32" s="36"/>
      <c r="V32" s="36">
        <v>49.781100000000002</v>
      </c>
      <c r="W32" s="40">
        <f t="shared" si="2"/>
        <v>13.828083333333334</v>
      </c>
      <c r="X32" s="36">
        <v>-17.5</v>
      </c>
      <c r="Y32" s="41">
        <v>-1.8</v>
      </c>
      <c r="Z32" s="36"/>
      <c r="AA32" s="36"/>
      <c r="AB32" s="36"/>
      <c r="AC32" s="42">
        <v>1511.6215</v>
      </c>
      <c r="AD32" s="43">
        <f t="shared" si="3"/>
        <v>100.00019999999999</v>
      </c>
      <c r="AE32" s="44" t="str">
        <f t="shared" si="4"/>
        <v xml:space="preserve"> </v>
      </c>
      <c r="AF32" s="45"/>
      <c r="AG32" s="45"/>
      <c r="AH32" s="45"/>
    </row>
    <row r="33" spans="1:34" s="46" customFormat="1" x14ac:dyDescent="0.25">
      <c r="A33" s="36">
        <v>23</v>
      </c>
      <c r="B33" s="37">
        <v>93.475200000000001</v>
      </c>
      <c r="C33" s="37">
        <v>3.4070999999999998</v>
      </c>
      <c r="D33" s="37">
        <v>1.0159</v>
      </c>
      <c r="E33" s="37">
        <v>0.1313</v>
      </c>
      <c r="F33" s="37">
        <v>0.1681</v>
      </c>
      <c r="G33" s="37">
        <v>2.3E-3</v>
      </c>
      <c r="H33" s="37">
        <v>3.04E-2</v>
      </c>
      <c r="I33" s="37">
        <v>2.7900000000000001E-2</v>
      </c>
      <c r="J33" s="37">
        <v>9.4299999999999995E-2</v>
      </c>
      <c r="K33" s="37">
        <v>8.8000000000000005E-3</v>
      </c>
      <c r="L33" s="37">
        <v>1.3577999999999999</v>
      </c>
      <c r="M33" s="37">
        <v>0.28089999999999998</v>
      </c>
      <c r="N33" s="37">
        <v>0.71970000000000001</v>
      </c>
      <c r="O33" s="36"/>
      <c r="P33" s="36">
        <v>34.714100000000002</v>
      </c>
      <c r="Q33" s="40">
        <f t="shared" si="0"/>
        <v>9.6428055555555563</v>
      </c>
      <c r="R33" s="36"/>
      <c r="S33" s="36">
        <v>38.450400000000002</v>
      </c>
      <c r="T33" s="40">
        <f t="shared" si="1"/>
        <v>10.680666666666667</v>
      </c>
      <c r="U33" s="36"/>
      <c r="V33" s="36">
        <v>49.7425</v>
      </c>
      <c r="W33" s="40">
        <f t="shared" si="2"/>
        <v>13.817361111111111</v>
      </c>
      <c r="X33" s="36">
        <v>-16.600000000000001</v>
      </c>
      <c r="Y33" s="41">
        <v>-0.4</v>
      </c>
      <c r="Z33" s="47"/>
      <c r="AA33" s="48"/>
      <c r="AB33" s="36"/>
      <c r="AC33" s="42">
        <v>1602.2484999999999</v>
      </c>
      <c r="AD33" s="43">
        <f t="shared" si="3"/>
        <v>100</v>
      </c>
      <c r="AE33" s="44" t="str">
        <f>IF(AD33=100,"ОК"," ")</f>
        <v>ОК</v>
      </c>
      <c r="AF33" s="45"/>
      <c r="AG33" s="45"/>
      <c r="AH33" s="45"/>
    </row>
    <row r="34" spans="1:34" s="46" customFormat="1" x14ac:dyDescent="0.25">
      <c r="A34" s="36">
        <v>24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6"/>
      <c r="P34" s="38">
        <v>34.714100000000002</v>
      </c>
      <c r="Q34" s="39">
        <f t="shared" si="0"/>
        <v>9.6428055555555563</v>
      </c>
      <c r="R34" s="38"/>
      <c r="S34" s="38">
        <v>38.450400000000002</v>
      </c>
      <c r="T34" s="39">
        <f t="shared" si="1"/>
        <v>10.680666666666667</v>
      </c>
      <c r="U34" s="38"/>
      <c r="V34" s="38"/>
      <c r="W34" s="39">
        <f t="shared" si="2"/>
        <v>0</v>
      </c>
      <c r="X34" s="36"/>
      <c r="Y34" s="41"/>
      <c r="Z34" s="36"/>
      <c r="AA34" s="36"/>
      <c r="AB34" s="36"/>
      <c r="AC34" s="42">
        <v>162.38839999999999</v>
      </c>
      <c r="AD34" s="43">
        <f t="shared" si="3"/>
        <v>0</v>
      </c>
      <c r="AE34" s="44" t="str">
        <f t="shared" si="4"/>
        <v xml:space="preserve"> </v>
      </c>
      <c r="AF34" s="45"/>
      <c r="AG34" s="45"/>
      <c r="AH34" s="45"/>
    </row>
    <row r="35" spans="1:34" s="46" customFormat="1" x14ac:dyDescent="0.25">
      <c r="A35" s="36">
        <v>25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6"/>
      <c r="P35" s="38"/>
      <c r="Q35" s="39"/>
      <c r="R35" s="38"/>
      <c r="S35" s="38"/>
      <c r="T35" s="39"/>
      <c r="U35" s="38"/>
      <c r="V35" s="38"/>
      <c r="W35" s="39"/>
      <c r="X35" s="36"/>
      <c r="Y35" s="41"/>
      <c r="Z35" s="36"/>
      <c r="AA35" s="36"/>
      <c r="AB35" s="36"/>
      <c r="AC35" s="42"/>
      <c r="AD35" s="43">
        <f t="shared" si="3"/>
        <v>0</v>
      </c>
      <c r="AE35" s="44" t="str">
        <f t="shared" si="4"/>
        <v xml:space="preserve"> </v>
      </c>
      <c r="AF35" s="45"/>
      <c r="AG35" s="45"/>
      <c r="AH35" s="45"/>
    </row>
    <row r="36" spans="1:34" s="46" customFormat="1" x14ac:dyDescent="0.25">
      <c r="A36" s="36">
        <v>26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6"/>
      <c r="P36" s="38">
        <v>34.714100000000002</v>
      </c>
      <c r="Q36" s="39">
        <f t="shared" si="0"/>
        <v>9.6428055555555563</v>
      </c>
      <c r="R36" s="38"/>
      <c r="S36" s="38">
        <v>38.450400000000002</v>
      </c>
      <c r="T36" s="39">
        <f t="shared" si="1"/>
        <v>10.680666666666667</v>
      </c>
      <c r="U36" s="38"/>
      <c r="V36" s="38"/>
      <c r="W36" s="39">
        <f t="shared" si="2"/>
        <v>0</v>
      </c>
      <c r="X36" s="36"/>
      <c r="Y36" s="41"/>
      <c r="Z36" s="36"/>
      <c r="AA36" s="36"/>
      <c r="AB36" s="36"/>
      <c r="AC36" s="42">
        <v>803.46799999999996</v>
      </c>
      <c r="AD36" s="43">
        <f t="shared" si="3"/>
        <v>0</v>
      </c>
      <c r="AE36" s="44" t="str">
        <f t="shared" si="4"/>
        <v xml:space="preserve"> </v>
      </c>
      <c r="AF36" s="45"/>
      <c r="AG36" s="45"/>
      <c r="AH36" s="45"/>
    </row>
    <row r="37" spans="1:34" s="46" customFormat="1" x14ac:dyDescent="0.25">
      <c r="A37" s="36">
        <v>27</v>
      </c>
      <c r="B37" s="37">
        <v>93.571899999999999</v>
      </c>
      <c r="C37" s="37">
        <v>3.3746999999999998</v>
      </c>
      <c r="D37" s="37">
        <v>1.0029999999999999</v>
      </c>
      <c r="E37" s="37">
        <v>0.12889999999999999</v>
      </c>
      <c r="F37" s="37">
        <v>0.1661</v>
      </c>
      <c r="G37" s="37">
        <v>1.4E-3</v>
      </c>
      <c r="H37" s="37">
        <v>0.03</v>
      </c>
      <c r="I37" s="37">
        <v>2.7400000000000001E-2</v>
      </c>
      <c r="J37" s="37">
        <v>7.0900000000000005E-2</v>
      </c>
      <c r="K37" s="37">
        <v>8.3999999999999995E-3</v>
      </c>
      <c r="L37" s="37">
        <v>1.3407</v>
      </c>
      <c r="M37" s="37">
        <v>0.27660000000000001</v>
      </c>
      <c r="N37" s="37">
        <v>0.71840000000000004</v>
      </c>
      <c r="O37" s="36"/>
      <c r="P37" s="49">
        <v>34.670699999999997</v>
      </c>
      <c r="Q37" s="50">
        <f t="shared" si="0"/>
        <v>9.630749999999999</v>
      </c>
      <c r="R37" s="38"/>
      <c r="S37" s="49">
        <v>38.4041</v>
      </c>
      <c r="T37" s="50">
        <f t="shared" si="1"/>
        <v>10.667805555555555</v>
      </c>
      <c r="U37" s="38"/>
      <c r="V37" s="49">
        <v>49.7271</v>
      </c>
      <c r="W37" s="50">
        <f t="shared" si="2"/>
        <v>13.813083333333333</v>
      </c>
      <c r="X37" s="36">
        <v>-17.7</v>
      </c>
      <c r="Y37" s="41">
        <v>-3</v>
      </c>
      <c r="Z37" s="36">
        <v>2.9999999999999997E-4</v>
      </c>
      <c r="AA37" s="36">
        <v>2E-3</v>
      </c>
      <c r="AB37" s="36"/>
      <c r="AC37" s="42">
        <v>2408.3690000000001</v>
      </c>
      <c r="AD37" s="43">
        <f t="shared" si="3"/>
        <v>100</v>
      </c>
      <c r="AE37" s="44" t="str">
        <f t="shared" si="4"/>
        <v>ОК</v>
      </c>
      <c r="AF37" s="45"/>
      <c r="AG37" s="45"/>
      <c r="AH37" s="45"/>
    </row>
    <row r="38" spans="1:34" s="46" customFormat="1" x14ac:dyDescent="0.25">
      <c r="A38" s="36">
        <v>28</v>
      </c>
      <c r="B38" s="37">
        <v>93.727599999999995</v>
      </c>
      <c r="C38" s="37">
        <v>3.2824</v>
      </c>
      <c r="D38" s="37">
        <v>0.97419999999999995</v>
      </c>
      <c r="E38" s="37">
        <v>0.1303</v>
      </c>
      <c r="F38" s="37">
        <v>0.16769999999999999</v>
      </c>
      <c r="G38" s="37">
        <v>1E-3</v>
      </c>
      <c r="H38" s="37">
        <v>3.4700000000000002E-2</v>
      </c>
      <c r="I38" s="37">
        <v>2.7300000000000001E-2</v>
      </c>
      <c r="J38" s="37">
        <v>6.7100000000000007E-2</v>
      </c>
      <c r="K38" s="37">
        <v>9.9000000000000008E-3</v>
      </c>
      <c r="L38" s="37">
        <v>1.3217000000000001</v>
      </c>
      <c r="M38" s="37">
        <v>0.25640000000000002</v>
      </c>
      <c r="N38" s="37">
        <v>0.71719999999999995</v>
      </c>
      <c r="O38" s="36"/>
      <c r="P38" s="36">
        <v>34.645699999999998</v>
      </c>
      <c r="Q38" s="40">
        <f t="shared" si="0"/>
        <v>9.6238055555555544</v>
      </c>
      <c r="R38" s="36"/>
      <c r="S38" s="36">
        <v>38.378</v>
      </c>
      <c r="T38" s="40">
        <f t="shared" si="1"/>
        <v>10.660555555555556</v>
      </c>
      <c r="U38" s="36"/>
      <c r="V38" s="36">
        <v>49.733499999999999</v>
      </c>
      <c r="W38" s="40">
        <f t="shared" si="2"/>
        <v>13.81486111111111</v>
      </c>
      <c r="X38" s="36">
        <v>-17.2</v>
      </c>
      <c r="Y38" s="41">
        <v>-2</v>
      </c>
      <c r="Z38" s="36"/>
      <c r="AA38" s="36"/>
      <c r="AB38" s="36"/>
      <c r="AC38" s="42">
        <v>1550.3409999999999</v>
      </c>
      <c r="AD38" s="43">
        <f t="shared" si="3"/>
        <v>100.0003</v>
      </c>
      <c r="AE38" s="44" t="str">
        <f t="shared" si="4"/>
        <v xml:space="preserve"> </v>
      </c>
      <c r="AF38" s="45"/>
      <c r="AG38" s="45"/>
      <c r="AH38" s="45"/>
    </row>
    <row r="39" spans="1:34" s="46" customFormat="1" x14ac:dyDescent="0.25">
      <c r="A39" s="36">
        <v>29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6"/>
      <c r="P39" s="36"/>
      <c r="Q39" s="40"/>
      <c r="R39" s="36"/>
      <c r="S39" s="36"/>
      <c r="T39" s="40"/>
      <c r="U39" s="36"/>
      <c r="V39" s="36"/>
      <c r="W39" s="40"/>
      <c r="X39" s="36"/>
      <c r="Y39" s="41"/>
      <c r="Z39" s="36"/>
      <c r="AA39" s="36"/>
      <c r="AB39" s="36"/>
      <c r="AC39" s="42"/>
      <c r="AD39" s="43">
        <f t="shared" si="3"/>
        <v>0</v>
      </c>
      <c r="AE39" s="44" t="str">
        <f t="shared" si="4"/>
        <v xml:space="preserve"> </v>
      </c>
      <c r="AF39" s="45"/>
      <c r="AG39" s="45"/>
      <c r="AH39" s="45"/>
    </row>
    <row r="40" spans="1:34" s="46" customFormat="1" x14ac:dyDescent="0.25">
      <c r="A40" s="36">
        <v>30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6"/>
      <c r="P40" s="36"/>
      <c r="Q40" s="40"/>
      <c r="R40" s="36"/>
      <c r="S40" s="36"/>
      <c r="T40" s="40"/>
      <c r="U40" s="36"/>
      <c r="V40" s="36"/>
      <c r="W40" s="40"/>
      <c r="X40" s="36"/>
      <c r="Y40" s="41"/>
      <c r="Z40" s="36"/>
      <c r="AA40" s="36"/>
      <c r="AB40" s="51"/>
      <c r="AC40" s="42"/>
      <c r="AD40" s="43">
        <f t="shared" si="3"/>
        <v>0</v>
      </c>
      <c r="AE40" s="44" t="str">
        <f t="shared" si="4"/>
        <v xml:space="preserve"> </v>
      </c>
      <c r="AF40" s="45"/>
      <c r="AG40" s="45"/>
      <c r="AH40" s="45"/>
    </row>
    <row r="41" spans="1:34" s="46" customFormat="1" x14ac:dyDescent="0.25">
      <c r="A41" s="36">
        <v>31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6"/>
      <c r="P41" s="38">
        <v>34.645699999999998</v>
      </c>
      <c r="Q41" s="39">
        <f t="shared" si="0"/>
        <v>9.6238055555555544</v>
      </c>
      <c r="R41" s="38"/>
      <c r="S41" s="38">
        <v>38.378</v>
      </c>
      <c r="T41" s="39">
        <f t="shared" si="1"/>
        <v>10.660555555555556</v>
      </c>
      <c r="U41" s="36"/>
      <c r="V41" s="36"/>
      <c r="W41" s="40"/>
      <c r="X41" s="36"/>
      <c r="Y41" s="41"/>
      <c r="Z41" s="36"/>
      <c r="AA41" s="36"/>
      <c r="AB41" s="36"/>
      <c r="AC41" s="42">
        <v>1869.9849999999999</v>
      </c>
      <c r="AD41" s="43">
        <f t="shared" si="3"/>
        <v>0</v>
      </c>
      <c r="AE41" s="44" t="str">
        <f t="shared" si="4"/>
        <v xml:space="preserve"> </v>
      </c>
      <c r="AF41" s="45"/>
      <c r="AG41" s="45"/>
      <c r="AH41" s="45"/>
    </row>
    <row r="42" spans="1:34" ht="15" customHeight="1" x14ac:dyDescent="0.25">
      <c r="A42" s="93" t="s">
        <v>36</v>
      </c>
      <c r="B42" s="93"/>
      <c r="C42" s="93"/>
      <c r="D42" s="93"/>
      <c r="E42" s="93"/>
      <c r="F42" s="93"/>
      <c r="G42" s="93"/>
      <c r="H42" s="93"/>
      <c r="I42" s="81" t="s">
        <v>34</v>
      </c>
      <c r="J42" s="83"/>
      <c r="K42" s="15">
        <v>0</v>
      </c>
      <c r="L42" s="81" t="s">
        <v>35</v>
      </c>
      <c r="M42" s="83"/>
      <c r="N42" s="12">
        <v>0</v>
      </c>
      <c r="O42" s="79">
        <f>SUMPRODUCT(O11:O41,AC11:AC41)/SUM(AC11:AC41)</f>
        <v>0</v>
      </c>
      <c r="P42" s="79">
        <f>SUMPRODUCT(P11:P41,AC11:AC41)/SUM(AC11:AC41)</f>
        <v>34.763627911141754</v>
      </c>
      <c r="Q42" s="77">
        <f>SUMPRODUCT(Q11:Q41,AC11:AC41)/SUM(AC11:AC41)</f>
        <v>9.4632213167847645</v>
      </c>
      <c r="R42" s="79">
        <f>SUMPRODUCT(R11:R41,AC11:AC41)/SUM(AC11:AC41)</f>
        <v>0</v>
      </c>
      <c r="S42" s="79">
        <f>SUMPRODUCT(S11:S41,AC11:AC41)/SUM(AC11:AC41)</f>
        <v>38.505083788994995</v>
      </c>
      <c r="T42" s="79">
        <f>SUMPRODUCT(T11:T41,AC11:AC41)/SUM(AC11:AC41)</f>
        <v>10.481713687714237</v>
      </c>
      <c r="U42" s="19"/>
      <c r="V42" s="8"/>
      <c r="W42" s="81" t="s">
        <v>46</v>
      </c>
      <c r="X42" s="82"/>
      <c r="Y42" s="82"/>
      <c r="Z42" s="82"/>
      <c r="AA42" s="83"/>
      <c r="AB42" s="87">
        <f>SUM(AC11:AC41)</f>
        <v>120584.66759999999</v>
      </c>
      <c r="AC42" s="88"/>
      <c r="AD42" s="13"/>
      <c r="AE42" s="14"/>
      <c r="AF42" s="7"/>
      <c r="AG42" s="7"/>
      <c r="AH42" s="7"/>
    </row>
    <row r="43" spans="1:34" ht="15.75" customHeight="1" x14ac:dyDescent="0.25">
      <c r="A43" s="3"/>
      <c r="B43" s="4"/>
      <c r="C43" s="4"/>
      <c r="D43" s="4"/>
      <c r="E43" s="4"/>
      <c r="F43" s="4"/>
      <c r="G43" s="4"/>
      <c r="H43" s="71" t="s">
        <v>15</v>
      </c>
      <c r="I43" s="72"/>
      <c r="J43" s="72"/>
      <c r="K43" s="72"/>
      <c r="L43" s="72"/>
      <c r="M43" s="72"/>
      <c r="N43" s="73"/>
      <c r="O43" s="80"/>
      <c r="P43" s="80"/>
      <c r="Q43" s="78"/>
      <c r="R43" s="80"/>
      <c r="S43" s="80"/>
      <c r="T43" s="80"/>
      <c r="U43" s="19"/>
      <c r="V43" s="4"/>
      <c r="W43" s="4"/>
      <c r="X43" s="4"/>
      <c r="Y43" s="4"/>
      <c r="Z43" s="4"/>
      <c r="AA43" s="4"/>
      <c r="AB43" s="4"/>
      <c r="AC43" s="5"/>
    </row>
    <row r="44" spans="1:34" ht="4.5" customHeight="1" x14ac:dyDescent="0.25"/>
    <row r="45" spans="1:34" ht="15.75" x14ac:dyDescent="0.25">
      <c r="B45" s="84" t="s">
        <v>49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5"/>
      <c r="Q45" s="25"/>
      <c r="R45" s="25"/>
      <c r="S45" s="25"/>
      <c r="T45" s="74" t="s">
        <v>50</v>
      </c>
      <c r="U45" s="74"/>
      <c r="V45" s="74"/>
      <c r="W45" s="74"/>
      <c r="Y45" s="75" t="s">
        <v>60</v>
      </c>
      <c r="Z45" s="76"/>
      <c r="AA45" s="76"/>
    </row>
    <row r="46" spans="1:34" s="21" customFormat="1" ht="12" customHeight="1" x14ac:dyDescent="0.2">
      <c r="E46" s="24" t="s">
        <v>21</v>
      </c>
      <c r="R46" s="6" t="s">
        <v>19</v>
      </c>
      <c r="U46" s="6" t="s">
        <v>18</v>
      </c>
      <c r="Y46" s="34"/>
      <c r="Z46" s="6" t="s">
        <v>20</v>
      </c>
      <c r="AA46" s="34"/>
    </row>
    <row r="47" spans="1:34" ht="15.75" x14ac:dyDescent="0.25">
      <c r="B47" s="84" t="s">
        <v>51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25"/>
      <c r="R47" s="25"/>
      <c r="S47" s="25"/>
      <c r="T47" s="74" t="s">
        <v>52</v>
      </c>
      <c r="U47" s="74"/>
      <c r="V47" s="74"/>
      <c r="W47" s="74"/>
      <c r="Y47" s="75" t="s">
        <v>60</v>
      </c>
      <c r="Z47" s="76"/>
      <c r="AA47" s="76"/>
    </row>
    <row r="48" spans="1:34" s="21" customFormat="1" ht="9.75" customHeight="1" x14ac:dyDescent="0.2">
      <c r="E48" s="24" t="s">
        <v>28</v>
      </c>
      <c r="O48" s="6"/>
      <c r="R48" s="6" t="s">
        <v>19</v>
      </c>
      <c r="U48" s="6" t="s">
        <v>18</v>
      </c>
      <c r="Y48" s="34"/>
      <c r="Z48" s="6" t="s">
        <v>20</v>
      </c>
      <c r="AA48" s="34"/>
    </row>
    <row r="49" spans="2:27" ht="15.75" x14ac:dyDescent="0.25">
      <c r="B49" s="84" t="s">
        <v>54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5"/>
      <c r="Q49" s="25"/>
      <c r="R49" s="25"/>
      <c r="S49" s="25"/>
      <c r="T49" s="74" t="s">
        <v>55</v>
      </c>
      <c r="U49" s="74"/>
      <c r="V49" s="74"/>
      <c r="W49" s="74"/>
      <c r="Y49" s="89" t="s">
        <v>60</v>
      </c>
      <c r="Z49" s="89"/>
      <c r="AA49" s="89"/>
    </row>
    <row r="50" spans="2:27" s="21" customFormat="1" ht="12.75" customHeight="1" x14ac:dyDescent="0.2">
      <c r="D50" s="22" t="s">
        <v>17</v>
      </c>
      <c r="E50" s="23"/>
      <c r="F50" s="23"/>
      <c r="G50" s="23"/>
      <c r="H50" s="23"/>
      <c r="I50" s="23"/>
      <c r="J50" s="23"/>
      <c r="K50" s="23"/>
      <c r="O50" s="6"/>
      <c r="R50" s="6" t="s">
        <v>19</v>
      </c>
      <c r="U50" s="6" t="s">
        <v>18</v>
      </c>
      <c r="Z50" s="6" t="s">
        <v>20</v>
      </c>
    </row>
  </sheetData>
  <mergeCells count="56">
    <mergeCell ref="B47:P47"/>
    <mergeCell ref="B49:P49"/>
    <mergeCell ref="T49:W49"/>
    <mergeCell ref="Y49:AA49"/>
    <mergeCell ref="K5:T5"/>
    <mergeCell ref="U5:AC5"/>
    <mergeCell ref="T47:W47"/>
    <mergeCell ref="Y47:AA47"/>
    <mergeCell ref="A42:H42"/>
    <mergeCell ref="I42:J42"/>
    <mergeCell ref="L42:M42"/>
    <mergeCell ref="O42:O43"/>
    <mergeCell ref="P42:P43"/>
    <mergeCell ref="L9:L10"/>
    <mergeCell ref="M9:M10"/>
    <mergeCell ref="O9:O10"/>
    <mergeCell ref="AA7:AA10"/>
    <mergeCell ref="AB7:AB10"/>
    <mergeCell ref="F9:F10"/>
    <mergeCell ref="G9:G10"/>
    <mergeCell ref="AB42:AC42"/>
    <mergeCell ref="S9:S10"/>
    <mergeCell ref="T9:T10"/>
    <mergeCell ref="U9:U10"/>
    <mergeCell ref="Z7:Z10"/>
    <mergeCell ref="W9:W10"/>
    <mergeCell ref="H43:N43"/>
    <mergeCell ref="T45:W45"/>
    <mergeCell ref="Y45:AA45"/>
    <mergeCell ref="Q42:Q43"/>
    <mergeCell ref="R42:R43"/>
    <mergeCell ref="S42:S43"/>
    <mergeCell ref="T42:T43"/>
    <mergeCell ref="W42:AA42"/>
    <mergeCell ref="B45:P45"/>
    <mergeCell ref="J2:AC2"/>
    <mergeCell ref="A7:A10"/>
    <mergeCell ref="B7:M8"/>
    <mergeCell ref="N7:W7"/>
    <mergeCell ref="X7:X10"/>
    <mergeCell ref="Y7:Y10"/>
    <mergeCell ref="H9:H10"/>
    <mergeCell ref="I9:I10"/>
    <mergeCell ref="J9:J10"/>
    <mergeCell ref="K9:K10"/>
    <mergeCell ref="AC7:AC10"/>
    <mergeCell ref="N8:N10"/>
    <mergeCell ref="B9:B10"/>
    <mergeCell ref="K4:AC4"/>
    <mergeCell ref="P9:P10"/>
    <mergeCell ref="C9:C10"/>
    <mergeCell ref="D9:D10"/>
    <mergeCell ref="E9:E10"/>
    <mergeCell ref="R9:R10"/>
    <mergeCell ref="V9:V10"/>
    <mergeCell ref="Q9:Q10"/>
  </mergeCells>
  <printOptions verticalCentered="1"/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Рекунович Валентина Владимировна</cp:lastModifiedBy>
  <cp:lastPrinted>2017-01-03T09:05:39Z</cp:lastPrinted>
  <dcterms:created xsi:type="dcterms:W3CDTF">2016-10-07T07:24:19Z</dcterms:created>
  <dcterms:modified xsi:type="dcterms:W3CDTF">2017-01-03T09:07:33Z</dcterms:modified>
</cp:coreProperties>
</file>