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'Лист1'!$A$1:$AC$50</definedName>
  </definedNames>
  <calcPr fullCalcOnLoad="1"/>
</workbook>
</file>

<file path=xl/sharedStrings.xml><?xml version="1.0" encoding="utf-8"?>
<sst xmlns="http://schemas.openxmlformats.org/spreadsheetml/2006/main" count="80" uniqueCount="64">
  <si>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</si>
  <si>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</si>
  <si>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</si>
  <si>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</si>
  <si>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</si>
  <si>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</si>
  <si>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</si>
  <si>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</si>
  <si>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</si>
  <si>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</si>
  <si>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</si>
  <si>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</si>
  <si>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</si>
  <si>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</si>
  <si>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</si>
  <si>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</rPr>
      <t>3</t>
    </r>
  </si>
  <si>
    <r>
      <t>Обсяг газу, тис. м</t>
    </r>
    <r>
      <rPr>
        <b/>
        <vertAlign val="superscript"/>
        <sz val="11"/>
        <color indexed="8"/>
        <rFont val="Times New Roman"/>
        <family val="1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</si>
  <si>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</si>
  <si>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</si>
  <si>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</si>
  <si>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</si>
  <si>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</si>
  <si>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</si>
  <si>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</si>
  <si>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</si>
  <si>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</si>
  <si>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</rPr>
      <t>3</t>
    </r>
    <r>
      <rPr>
        <b/>
        <sz val="11"/>
        <color indexed="8"/>
        <rFont val="Times New Roman"/>
        <family val="1"/>
      </rPr>
      <t>,при 20 ºС,</t>
    </r>
    <r>
      <rPr>
        <b/>
        <vertAlign val="superscript"/>
        <sz val="11"/>
        <color indexed="8"/>
        <rFont val="Times New Roman"/>
        <family val="1"/>
      </rPr>
      <t xml:space="preserve"> </t>
    </r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</si>
  <si>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</si>
  <si>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</si>
  <si>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</si>
  <si>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</si>
  <si>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</si>
  <si>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</si>
  <si>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</si>
  <si>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</si>
  <si>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</si>
  <si>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</si>
  <si>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</si>
  <si>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</si>
  <si>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</si>
  <si>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</si>
  <si>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</si>
  <si>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</si>
  <si>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</si>
  <si>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</si>
  <si>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Температура точки роси вологи (Р = 3. 92 МПа), ºС</t>
  </si>
  <si>
    <t>Філія "УМГ "ХАРКІВТРАНСГАЗ"</t>
  </si>
  <si>
    <t>Завідувач  лабораторії_________________________________________________________________________________________________</t>
  </si>
  <si>
    <t>Начальник служби ГВ та М____________________________________________________________________________________________</t>
  </si>
  <si>
    <t xml:space="preserve">переданого КриворізькимЛВУМГ   та прийнятого  ПАТ "Криворіжгаз" ПАТ Дніпропетровськгаз Дніпропетровська обл, ВАТ Кіровоградгаз Кіровоградська обл,                        </t>
  </si>
  <si>
    <t>Криворізьке ЛВУМГ</t>
  </si>
  <si>
    <t>О.Г.Степанова</t>
  </si>
  <si>
    <t>Ю.А.Байда</t>
  </si>
  <si>
    <t>* Обсяг природного газу з урахуванням ВТВ</t>
  </si>
  <si>
    <t>Всього*:</t>
  </si>
  <si>
    <r>
      <t>Свідоцтво</t>
    </r>
    <r>
      <rPr>
        <b/>
        <sz val="10"/>
        <rFont val="Arial"/>
        <family val="2"/>
      </rPr>
      <t xml:space="preserve"> № ПЄ 0048/2013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>16.05.2018р</t>
    </r>
  </si>
  <si>
    <t>маршрут № 615</t>
  </si>
  <si>
    <r>
      <t xml:space="preserve"> ПАТ "ПІВНІЧНИЙ ГЗК" </t>
    </r>
    <r>
      <rPr>
        <b/>
        <sz val="12"/>
        <color indexed="8"/>
        <rFont val="Times New Roman"/>
        <family val="1"/>
      </rPr>
      <t>по ГРС-3 м.Кривий Ріг</t>
    </r>
    <r>
      <rPr>
        <sz val="12"/>
        <color indexed="8"/>
        <rFont val="Times New Roman"/>
        <family val="1"/>
      </rPr>
      <t xml:space="preserve">,ГРС с.Савро,  ГРСм.Жовті Води,ГРС с.Сергіївка,ГРС м.П'ятихатки, ГРС с.Кам'яне поле  ,ГРС с.Веселе  </t>
    </r>
  </si>
  <si>
    <t>по газопроводу ЄККР                           за період з 01.12.2016 по 31.12.2016</t>
  </si>
  <si>
    <t>3.01.2017 р.</t>
  </si>
  <si>
    <t>&lt;0,1</t>
  </si>
  <si>
    <t>відсутні</t>
  </si>
  <si>
    <t>В.о.начальника   Криворізького    ЛВУМГ    _____________________________________________________________________________________________________________</t>
  </si>
  <si>
    <t>В.І.Чушак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</si>
</sst>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0"/>
      <color indexed="57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9"/>
      <name val="Times New Roman"/>
      <family val="1"/>
    </font>
    <font>
      <sz val="13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0"/>
      <name val="Times New Roman"/>
      <family val="1"/>
    </font>
    <font>
      <sz val="13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2" fontId="0" fillId="0" borderId="0" xfId="0" applyNumberFormat="1" applyAlignment="1" applyProtection="1">
      <alignment/>
      <protection/>
    </xf>
    <xf numFmtId="165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4" fillId="0" borderId="0" xfId="0" applyFont="1" applyBorder="1" applyAlignment="1" applyProtection="1">
      <alignment vertical="center"/>
      <protection locked="0"/>
    </xf>
    <xf numFmtId="0" fontId="54" fillId="0" borderId="10" xfId="0" applyFont="1" applyBorder="1" applyAlignment="1" applyProtection="1">
      <alignment vertical="center"/>
      <protection locked="0"/>
    </xf>
    <xf numFmtId="0" fontId="55" fillId="0" borderId="0" xfId="0" applyFont="1" applyAlignment="1" applyProtection="1">
      <alignment vertical="center"/>
      <protection locked="0"/>
    </xf>
    <xf numFmtId="0" fontId="55" fillId="0" borderId="0" xfId="0" applyFont="1" applyAlignment="1" applyProtection="1">
      <alignment/>
      <protection locked="0"/>
    </xf>
    <xf numFmtId="0" fontId="56" fillId="0" borderId="11" xfId="0" applyFont="1" applyBorder="1" applyAlignment="1" applyProtection="1">
      <alignment/>
      <protection locked="0"/>
    </xf>
    <xf numFmtId="0" fontId="55" fillId="0" borderId="11" xfId="0" applyFont="1" applyBorder="1" applyAlignment="1" applyProtection="1">
      <alignment/>
      <protection locked="0"/>
    </xf>
    <xf numFmtId="0" fontId="57" fillId="0" borderId="12" xfId="0" applyFont="1" applyBorder="1" applyAlignment="1" applyProtection="1">
      <alignment horizontal="center" vertical="center" wrapText="1"/>
      <protection locked="0"/>
    </xf>
    <xf numFmtId="0" fontId="57" fillId="0" borderId="13" xfId="0" applyFont="1" applyBorder="1" applyAlignment="1" applyProtection="1">
      <alignment horizontal="center" vertical="center" wrapText="1"/>
      <protection locked="0"/>
    </xf>
    <xf numFmtId="164" fontId="57" fillId="0" borderId="14" xfId="0" applyNumberFormat="1" applyFont="1" applyBorder="1" applyAlignment="1" applyProtection="1">
      <alignment/>
      <protection locked="0"/>
    </xf>
    <xf numFmtId="164" fontId="57" fillId="0" borderId="15" xfId="0" applyNumberFormat="1" applyFont="1" applyBorder="1" applyAlignment="1" applyProtection="1">
      <alignment vertical="center" wrapText="1"/>
      <protection locked="0"/>
    </xf>
    <xf numFmtId="0" fontId="57" fillId="0" borderId="0" xfId="0" applyFont="1" applyBorder="1" applyAlignment="1" applyProtection="1">
      <alignment horizontal="center" wrapText="1"/>
      <protection locked="0"/>
    </xf>
    <xf numFmtId="0" fontId="57" fillId="0" borderId="0" xfId="0" applyFont="1" applyBorder="1" applyAlignment="1" applyProtection="1">
      <alignment horizontal="center" vertical="center" wrapText="1"/>
      <protection locked="0"/>
    </xf>
    <xf numFmtId="0" fontId="58" fillId="0" borderId="0" xfId="0" applyFont="1" applyBorder="1" applyAlignment="1" applyProtection="1">
      <alignment/>
      <protection locked="0"/>
    </xf>
    <xf numFmtId="0" fontId="57" fillId="0" borderId="0" xfId="0" applyFont="1" applyBorder="1" applyAlignment="1" applyProtection="1">
      <alignment vertical="center" wrapText="1"/>
      <protection locked="0"/>
    </xf>
    <xf numFmtId="0" fontId="57" fillId="0" borderId="0" xfId="0" applyFont="1" applyAlignment="1" applyProtection="1">
      <alignment vertical="center" wrapText="1"/>
      <protection locked="0"/>
    </xf>
    <xf numFmtId="165" fontId="59" fillId="0" borderId="16" xfId="0" applyNumberFormat="1" applyFont="1" applyBorder="1" applyAlignment="1" applyProtection="1">
      <alignment vertical="center" wrapText="1"/>
      <protection/>
    </xf>
    <xf numFmtId="0" fontId="59" fillId="0" borderId="15" xfId="0" applyFont="1" applyBorder="1" applyAlignment="1" applyProtection="1">
      <alignment vertical="center" wrapText="1"/>
      <protection locked="0"/>
    </xf>
    <xf numFmtId="0" fontId="60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61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62" fillId="0" borderId="0" xfId="0" applyFont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65" fontId="55" fillId="0" borderId="12" xfId="0" applyNumberFormat="1" applyFont="1" applyBorder="1" applyAlignment="1" applyProtection="1">
      <alignment vertical="center" wrapText="1"/>
      <protection locked="0"/>
    </xf>
    <xf numFmtId="165" fontId="55" fillId="0" borderId="13" xfId="0" applyNumberFormat="1" applyFont="1" applyBorder="1" applyAlignment="1" applyProtection="1">
      <alignment vertical="center" wrapText="1"/>
      <protection locked="0"/>
    </xf>
    <xf numFmtId="0" fontId="9" fillId="0" borderId="17" xfId="0" applyFont="1" applyBorder="1" applyAlignment="1">
      <alignment horizontal="center" vertical="top" wrapText="1"/>
    </xf>
    <xf numFmtId="164" fontId="9" fillId="0" borderId="17" xfId="0" applyNumberFormat="1" applyFont="1" applyBorder="1" applyAlignment="1">
      <alignment horizontal="center" vertical="top" wrapText="1"/>
    </xf>
    <xf numFmtId="2" fontId="9" fillId="0" borderId="17" xfId="0" applyNumberFormat="1" applyFont="1" applyBorder="1" applyAlignment="1">
      <alignment horizontal="center" vertical="top" wrapText="1"/>
    </xf>
    <xf numFmtId="2" fontId="63" fillId="0" borderId="17" xfId="0" applyNumberFormat="1" applyFont="1" applyBorder="1" applyAlignment="1">
      <alignment horizontal="center" vertical="top" wrapText="1"/>
    </xf>
    <xf numFmtId="4" fontId="63" fillId="0" borderId="18" xfId="0" applyNumberFormat="1" applyFont="1" applyBorder="1" applyAlignment="1" applyProtection="1">
      <alignment horizontal="center" vertical="center" wrapText="1"/>
      <protection locked="0"/>
    </xf>
    <xf numFmtId="0" fontId="63" fillId="0" borderId="19" xfId="0" applyFont="1" applyBorder="1" applyAlignment="1" applyProtection="1">
      <alignment horizontal="center" vertical="center" wrapText="1"/>
      <protection locked="0"/>
    </xf>
    <xf numFmtId="2" fontId="63" fillId="0" borderId="17" xfId="0" applyNumberFormat="1" applyFont="1" applyFill="1" applyBorder="1" applyAlignment="1">
      <alignment horizontal="center" wrapText="1"/>
    </xf>
    <xf numFmtId="2" fontId="63" fillId="0" borderId="20" xfId="0" applyNumberFormat="1" applyFont="1" applyBorder="1" applyAlignment="1" applyProtection="1">
      <alignment horizontal="center" vertical="center" wrapText="1"/>
      <protection locked="0"/>
    </xf>
    <xf numFmtId="2" fontId="64" fillId="0" borderId="19" xfId="0" applyNumberFormat="1" applyFont="1" applyBorder="1" applyAlignment="1" applyProtection="1">
      <alignment horizontal="center" vertical="center" wrapText="1"/>
      <protection locked="0"/>
    </xf>
    <xf numFmtId="2" fontId="9" fillId="0" borderId="20" xfId="0" applyNumberFormat="1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0" fontId="9" fillId="0" borderId="17" xfId="0" applyFont="1" applyFill="1" applyBorder="1" applyAlignment="1">
      <alignment horizontal="center" wrapText="1"/>
    </xf>
    <xf numFmtId="0" fontId="65" fillId="0" borderId="17" xfId="0" applyFont="1" applyFill="1" applyBorder="1" applyAlignment="1">
      <alignment/>
    </xf>
    <xf numFmtId="0" fontId="9" fillId="0" borderId="17" xfId="0" applyFont="1" applyBorder="1" applyAlignment="1">
      <alignment horizontal="center" wrapText="1"/>
    </xf>
    <xf numFmtId="164" fontId="9" fillId="0" borderId="17" xfId="0" applyNumberFormat="1" applyFont="1" applyBorder="1" applyAlignment="1">
      <alignment horizontal="center" wrapText="1"/>
    </xf>
    <xf numFmtId="2" fontId="64" fillId="0" borderId="17" xfId="0" applyNumberFormat="1" applyFont="1" applyBorder="1" applyAlignment="1">
      <alignment horizontal="center" vertical="top" wrapText="1"/>
    </xf>
    <xf numFmtId="4" fontId="64" fillId="0" borderId="18" xfId="0" applyNumberFormat="1" applyFont="1" applyBorder="1" applyAlignment="1" applyProtection="1">
      <alignment horizontal="center" vertical="center" wrapText="1"/>
      <protection locked="0"/>
    </xf>
    <xf numFmtId="0" fontId="64" fillId="0" borderId="19" xfId="0" applyFont="1" applyBorder="1" applyAlignment="1" applyProtection="1">
      <alignment horizontal="center" vertical="center" wrapText="1"/>
      <protection locked="0"/>
    </xf>
    <xf numFmtId="2" fontId="64" fillId="0" borderId="17" xfId="0" applyNumberFormat="1" applyFont="1" applyFill="1" applyBorder="1" applyAlignment="1">
      <alignment horizontal="center" wrapText="1"/>
    </xf>
    <xf numFmtId="2" fontId="64" fillId="0" borderId="20" xfId="0" applyNumberFormat="1" applyFont="1" applyBorder="1" applyAlignment="1" applyProtection="1">
      <alignment horizontal="center" vertical="center" wrapText="1"/>
      <protection locked="0"/>
    </xf>
    <xf numFmtId="166" fontId="9" fillId="0" borderId="21" xfId="0" applyNumberFormat="1" applyFont="1" applyBorder="1" applyAlignment="1">
      <alignment horizontal="center" vertical="top" wrapText="1"/>
    </xf>
    <xf numFmtId="0" fontId="9" fillId="0" borderId="17" xfId="0" applyFont="1" applyFill="1" applyBorder="1" applyAlignment="1">
      <alignment/>
    </xf>
    <xf numFmtId="0" fontId="9" fillId="0" borderId="0" xfId="0" applyFont="1" applyFill="1" applyAlignment="1">
      <alignment/>
    </xf>
    <xf numFmtId="164" fontId="9" fillId="0" borderId="17" xfId="0" applyNumberFormat="1" applyFont="1" applyFill="1" applyBorder="1" applyAlignment="1">
      <alignment horizontal="center" wrapText="1"/>
    </xf>
    <xf numFmtId="2" fontId="9" fillId="0" borderId="17" xfId="0" applyNumberFormat="1" applyFont="1" applyFill="1" applyBorder="1" applyAlignment="1">
      <alignment horizontal="center" wrapText="1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>
      <alignment horizontal="center" wrapText="1"/>
    </xf>
    <xf numFmtId="166" fontId="9" fillId="0" borderId="22" xfId="0" applyNumberFormat="1" applyFont="1" applyFill="1" applyBorder="1" applyAlignment="1">
      <alignment horizontal="center" wrapText="1"/>
    </xf>
    <xf numFmtId="4" fontId="9" fillId="0" borderId="18" xfId="0" applyNumberFormat="1" applyFont="1" applyBorder="1" applyAlignment="1" applyProtection="1">
      <alignment horizontal="center" vertical="center" wrapText="1"/>
      <protection locked="0"/>
    </xf>
    <xf numFmtId="166" fontId="9" fillId="0" borderId="21" xfId="0" applyNumberFormat="1" applyFont="1" applyFill="1" applyBorder="1" applyAlignment="1">
      <alignment horizontal="center" wrapText="1"/>
    </xf>
    <xf numFmtId="166" fontId="9" fillId="0" borderId="17" xfId="0" applyNumberFormat="1" applyFont="1" applyFill="1" applyBorder="1" applyAlignment="1">
      <alignment horizontal="center" wrapText="1"/>
    </xf>
    <xf numFmtId="2" fontId="9" fillId="33" borderId="17" xfId="0" applyNumberFormat="1" applyFont="1" applyFill="1" applyBorder="1" applyAlignment="1">
      <alignment horizontal="center" wrapText="1"/>
    </xf>
    <xf numFmtId="2" fontId="64" fillId="33" borderId="17" xfId="0" applyNumberFormat="1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vertical="top" wrapText="1"/>
    </xf>
    <xf numFmtId="0" fontId="65" fillId="0" borderId="0" xfId="0" applyFont="1" applyFill="1" applyAlignment="1">
      <alignment/>
    </xf>
    <xf numFmtId="0" fontId="65" fillId="0" borderId="0" xfId="0" applyFont="1" applyAlignment="1" applyProtection="1">
      <alignment/>
      <protection locked="0"/>
    </xf>
    <xf numFmtId="0" fontId="65" fillId="0" borderId="17" xfId="0" applyFont="1" applyBorder="1" applyAlignment="1" applyProtection="1">
      <alignment/>
      <protection locked="0"/>
    </xf>
    <xf numFmtId="0" fontId="65" fillId="0" borderId="18" xfId="0" applyFont="1" applyBorder="1" applyAlignment="1" applyProtection="1">
      <alignment/>
      <protection locked="0"/>
    </xf>
    <xf numFmtId="0" fontId="65" fillId="0" borderId="23" xfId="0" applyFont="1" applyBorder="1" applyAlignment="1" applyProtection="1">
      <alignment/>
      <protection locked="0"/>
    </xf>
    <xf numFmtId="0" fontId="65" fillId="0" borderId="0" xfId="0" applyFont="1" applyBorder="1" applyAlignment="1" applyProtection="1">
      <alignment/>
      <protection locked="0"/>
    </xf>
    <xf numFmtId="0" fontId="65" fillId="0" borderId="20" xfId="0" applyFont="1" applyBorder="1" applyAlignment="1" applyProtection="1">
      <alignment/>
      <protection locked="0"/>
    </xf>
    <xf numFmtId="0" fontId="10" fillId="0" borderId="17" xfId="0" applyFont="1" applyFill="1" applyBorder="1" applyAlignment="1">
      <alignment/>
    </xf>
    <xf numFmtId="2" fontId="64" fillId="0" borderId="24" xfId="0" applyNumberFormat="1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166" fontId="9" fillId="0" borderId="24" xfId="0" applyNumberFormat="1" applyFont="1" applyFill="1" applyBorder="1" applyAlignment="1">
      <alignment horizontal="center" wrapText="1"/>
    </xf>
    <xf numFmtId="0" fontId="9" fillId="0" borderId="24" xfId="0" applyFont="1" applyFill="1" applyBorder="1" applyAlignment="1">
      <alignment/>
    </xf>
    <xf numFmtId="0" fontId="64" fillId="0" borderId="26" xfId="0" applyFont="1" applyBorder="1" applyAlignment="1" applyProtection="1">
      <alignment horizontal="center" vertical="center" wrapText="1"/>
      <protection locked="0"/>
    </xf>
    <xf numFmtId="0" fontId="64" fillId="0" borderId="27" xfId="0" applyFont="1" applyBorder="1" applyAlignment="1" applyProtection="1">
      <alignment horizontal="center" vertical="center" wrapText="1"/>
      <protection locked="0"/>
    </xf>
    <xf numFmtId="2" fontId="64" fillId="0" borderId="28" xfId="0" applyNumberFormat="1" applyFont="1" applyFill="1" applyBorder="1" applyAlignment="1">
      <alignment horizontal="center" wrapText="1"/>
    </xf>
    <xf numFmtId="2" fontId="64" fillId="0" borderId="29" xfId="0" applyNumberFormat="1" applyFont="1" applyBorder="1" applyAlignment="1" applyProtection="1">
      <alignment horizontal="center" vertical="center" wrapText="1"/>
      <protection locked="0"/>
    </xf>
    <xf numFmtId="0" fontId="9" fillId="0" borderId="30" xfId="0" applyFont="1" applyFill="1" applyBorder="1" applyAlignment="1">
      <alignment horizontal="center" wrapText="1"/>
    </xf>
    <xf numFmtId="166" fontId="9" fillId="0" borderId="28" xfId="0" applyNumberFormat="1" applyFont="1" applyFill="1" applyBorder="1" applyAlignment="1">
      <alignment horizontal="center" wrapText="1"/>
    </xf>
    <xf numFmtId="0" fontId="9" fillId="0" borderId="28" xfId="0" applyFont="1" applyFill="1" applyBorder="1" applyAlignment="1">
      <alignment horizontal="center" vertical="top" wrapText="1"/>
    </xf>
    <xf numFmtId="164" fontId="9" fillId="0" borderId="28" xfId="0" applyNumberFormat="1" applyFont="1" applyFill="1" applyBorder="1" applyAlignment="1">
      <alignment horizontal="center" vertical="top" wrapText="1"/>
    </xf>
    <xf numFmtId="0" fontId="9" fillId="0" borderId="31" xfId="0" applyFont="1" applyFill="1" applyBorder="1" applyAlignment="1">
      <alignment horizontal="center" vertical="top" wrapText="1"/>
    </xf>
    <xf numFmtId="165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0" fontId="55" fillId="0" borderId="11" xfId="0" applyFont="1" applyBorder="1" applyAlignment="1" applyProtection="1">
      <alignment horizontal="center"/>
      <protection locked="0"/>
    </xf>
    <xf numFmtId="0" fontId="55" fillId="0" borderId="0" xfId="0" applyFont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54" fillId="0" borderId="33" xfId="0" applyFont="1" applyBorder="1" applyAlignment="1" applyProtection="1">
      <alignment horizontal="center" vertical="center" textRotation="90" wrapText="1"/>
      <protection locked="0"/>
    </xf>
    <xf numFmtId="0" fontId="54" fillId="0" borderId="20" xfId="0" applyFont="1" applyBorder="1" applyAlignment="1" applyProtection="1">
      <alignment horizontal="center" vertical="center" textRotation="90" wrapText="1"/>
      <protection locked="0"/>
    </xf>
    <xf numFmtId="0" fontId="54" fillId="0" borderId="34" xfId="0" applyFont="1" applyBorder="1" applyAlignment="1" applyProtection="1">
      <alignment horizontal="right" vertical="center" textRotation="90" wrapText="1"/>
      <protection locked="0"/>
    </xf>
    <xf numFmtId="0" fontId="54" fillId="0" borderId="17" xfId="0" applyFont="1" applyBorder="1" applyAlignment="1" applyProtection="1">
      <alignment horizontal="right" vertical="center" textRotation="90" wrapText="1"/>
      <protection locked="0"/>
    </xf>
    <xf numFmtId="0" fontId="54" fillId="0" borderId="35" xfId="0" applyFont="1" applyBorder="1" applyAlignment="1" applyProtection="1">
      <alignment horizontal="center" vertical="center" textRotation="90" wrapText="1"/>
      <protection locked="0"/>
    </xf>
    <xf numFmtId="0" fontId="54" fillId="0" borderId="19" xfId="0" applyFont="1" applyBorder="1" applyAlignment="1" applyProtection="1">
      <alignment horizontal="center" vertical="center" textRotation="90" wrapText="1"/>
      <protection locked="0"/>
    </xf>
    <xf numFmtId="0" fontId="54" fillId="0" borderId="21" xfId="0" applyFont="1" applyBorder="1" applyAlignment="1" applyProtection="1">
      <alignment horizontal="center" vertical="center" textRotation="90" wrapText="1"/>
      <protection locked="0"/>
    </xf>
    <xf numFmtId="0" fontId="54" fillId="0" borderId="36" xfId="0" applyFont="1" applyBorder="1" applyAlignment="1" applyProtection="1">
      <alignment horizontal="center" vertical="center" textRotation="90" wrapText="1"/>
      <protection locked="0"/>
    </xf>
    <xf numFmtId="0" fontId="54" fillId="0" borderId="37" xfId="0" applyFont="1" applyBorder="1" applyAlignment="1" applyProtection="1">
      <alignment horizontal="center" vertical="center" textRotation="90" wrapText="1"/>
      <protection locked="0"/>
    </xf>
    <xf numFmtId="0" fontId="59" fillId="0" borderId="38" xfId="0" applyFont="1" applyBorder="1" applyAlignment="1" applyProtection="1">
      <alignment horizontal="center" vertical="center" wrapText="1"/>
      <protection locked="0"/>
    </xf>
    <xf numFmtId="0" fontId="59" fillId="0" borderId="39" xfId="0" applyFont="1" applyBorder="1" applyAlignment="1" applyProtection="1">
      <alignment horizontal="center" vertical="center" wrapText="1"/>
      <protection locked="0"/>
    </xf>
    <xf numFmtId="0" fontId="54" fillId="0" borderId="34" xfId="0" applyFont="1" applyBorder="1" applyAlignment="1" applyProtection="1">
      <alignment horizontal="left" vertical="center" textRotation="90" wrapText="1"/>
      <protection locked="0"/>
    </xf>
    <xf numFmtId="0" fontId="54" fillId="0" borderId="17" xfId="0" applyFont="1" applyBorder="1" applyAlignment="1" applyProtection="1">
      <alignment horizontal="left" vertical="center" textRotation="90" wrapText="1"/>
      <protection locked="0"/>
    </xf>
    <xf numFmtId="2" fontId="57" fillId="0" borderId="36" xfId="0" applyNumberFormat="1" applyFont="1" applyBorder="1" applyAlignment="1" applyProtection="1">
      <alignment horizontal="center" wrapText="1"/>
      <protection locked="0"/>
    </xf>
    <xf numFmtId="2" fontId="57" fillId="0" borderId="40" xfId="0" applyNumberFormat="1" applyFont="1" applyBorder="1" applyAlignment="1" applyProtection="1">
      <alignment horizontal="center" wrapText="1"/>
      <protection locked="0"/>
    </xf>
    <xf numFmtId="2" fontId="57" fillId="0" borderId="14" xfId="0" applyNumberFormat="1" applyFont="1" applyBorder="1" applyAlignment="1" applyProtection="1">
      <alignment horizontal="center" wrapText="1"/>
      <protection locked="0"/>
    </xf>
    <xf numFmtId="2" fontId="57" fillId="0" borderId="41" xfId="0" applyNumberFormat="1" applyFont="1" applyBorder="1" applyAlignment="1" applyProtection="1">
      <alignment horizontal="center" wrapText="1"/>
      <protection locked="0"/>
    </xf>
    <xf numFmtId="2" fontId="57" fillId="0" borderId="42" xfId="0" applyNumberFormat="1" applyFont="1" applyBorder="1" applyAlignment="1" applyProtection="1">
      <alignment horizontal="center" wrapText="1"/>
      <protection locked="0"/>
    </xf>
    <xf numFmtId="2" fontId="57" fillId="0" borderId="43" xfId="0" applyNumberFormat="1" applyFont="1" applyBorder="1" applyAlignment="1" applyProtection="1">
      <alignment horizontal="center" wrapText="1"/>
      <protection locked="0"/>
    </xf>
    <xf numFmtId="0" fontId="57" fillId="0" borderId="44" xfId="0" applyFont="1" applyBorder="1" applyAlignment="1" applyProtection="1">
      <alignment horizontal="right" vertical="center" wrapText="1"/>
      <protection locked="0"/>
    </xf>
    <xf numFmtId="0" fontId="57" fillId="0" borderId="45" xfId="0" applyFont="1" applyBorder="1" applyAlignment="1" applyProtection="1">
      <alignment horizontal="right" vertical="center" wrapText="1"/>
      <protection locked="0"/>
    </xf>
    <xf numFmtId="0" fontId="57" fillId="0" borderId="46" xfId="0" applyFont="1" applyBorder="1" applyAlignment="1" applyProtection="1">
      <alignment horizontal="right" vertical="center" wrapText="1"/>
      <protection locked="0"/>
    </xf>
    <xf numFmtId="0" fontId="54" fillId="0" borderId="14" xfId="0" applyFont="1" applyBorder="1" applyAlignment="1" applyProtection="1">
      <alignment horizontal="center" vertical="center" textRotation="90" wrapText="1"/>
      <protection locked="0"/>
    </xf>
    <xf numFmtId="0" fontId="54" fillId="0" borderId="47" xfId="0" applyFont="1" applyBorder="1" applyAlignment="1" applyProtection="1">
      <alignment horizontal="center" vertical="center" textRotation="90" wrapText="1"/>
      <protection locked="0"/>
    </xf>
    <xf numFmtId="0" fontId="54" fillId="0" borderId="48" xfId="0" applyFont="1" applyBorder="1" applyAlignment="1" applyProtection="1">
      <alignment horizontal="center" vertical="center" wrapText="1"/>
      <protection locked="0"/>
    </xf>
    <xf numFmtId="0" fontId="54" fillId="0" borderId="15" xfId="0" applyFont="1" applyBorder="1" applyAlignment="1" applyProtection="1">
      <alignment horizontal="center" vertical="center" wrapText="1"/>
      <protection locked="0"/>
    </xf>
    <xf numFmtId="0" fontId="54" fillId="0" borderId="49" xfId="0" applyFont="1" applyBorder="1" applyAlignment="1" applyProtection="1">
      <alignment horizontal="center" vertical="center" wrapText="1"/>
      <protection locked="0"/>
    </xf>
    <xf numFmtId="0" fontId="54" fillId="0" borderId="50" xfId="0" applyFont="1" applyBorder="1" applyAlignment="1" applyProtection="1">
      <alignment horizontal="center" vertical="center" wrapText="1"/>
      <protection locked="0"/>
    </xf>
    <xf numFmtId="0" fontId="54" fillId="0" borderId="32" xfId="0" applyFont="1" applyBorder="1" applyAlignment="1" applyProtection="1">
      <alignment horizontal="center" vertical="center" wrapText="1"/>
      <protection locked="0"/>
    </xf>
    <xf numFmtId="0" fontId="54" fillId="0" borderId="51" xfId="0" applyFont="1" applyBorder="1" applyAlignment="1" applyProtection="1">
      <alignment horizontal="center" vertical="center" wrapText="1"/>
      <protection locked="0"/>
    </xf>
    <xf numFmtId="0" fontId="54" fillId="0" borderId="34" xfId="0" applyFont="1" applyBorder="1" applyAlignment="1" applyProtection="1">
      <alignment horizontal="center" vertical="center" textRotation="90" wrapText="1"/>
      <protection locked="0"/>
    </xf>
    <xf numFmtId="0" fontId="54" fillId="0" borderId="17" xfId="0" applyFont="1" applyBorder="1" applyAlignment="1" applyProtection="1">
      <alignment horizontal="center" vertical="center" textRotation="90" wrapText="1"/>
      <protection locked="0"/>
    </xf>
    <xf numFmtId="0" fontId="55" fillId="0" borderId="0" xfId="0" applyFont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horizontal="left" vertical="top"/>
      <protection locked="0"/>
    </xf>
    <xf numFmtId="2" fontId="55" fillId="0" borderId="0" xfId="0" applyNumberFormat="1" applyFont="1" applyAlignment="1" applyProtection="1">
      <alignment horizontal="left" vertical="top" wrapText="1"/>
      <protection locked="0"/>
    </xf>
    <xf numFmtId="0" fontId="66" fillId="0" borderId="0" xfId="0" applyFont="1" applyAlignment="1" applyProtection="1">
      <alignment horizontal="left" vertical="top"/>
      <protection locked="0"/>
    </xf>
    <xf numFmtId="0" fontId="54" fillId="0" borderId="52" xfId="0" applyFont="1" applyBorder="1" applyAlignment="1" applyProtection="1">
      <alignment horizontal="center" vertical="center" textRotation="90" wrapText="1"/>
      <protection locked="0"/>
    </xf>
    <xf numFmtId="0" fontId="67" fillId="0" borderId="12" xfId="0" applyFont="1" applyBorder="1" applyAlignment="1" applyProtection="1">
      <alignment horizontal="center" vertical="center" textRotation="90" wrapText="1"/>
      <protection locked="0"/>
    </xf>
    <xf numFmtId="0" fontId="54" fillId="0" borderId="53" xfId="0" applyFont="1" applyBorder="1" applyAlignment="1" applyProtection="1">
      <alignment horizontal="center" vertical="center" wrapText="1"/>
      <protection locked="0"/>
    </xf>
    <xf numFmtId="0" fontId="54" fillId="0" borderId="54" xfId="0" applyFont="1" applyBorder="1" applyAlignment="1" applyProtection="1">
      <alignment horizontal="center" vertical="center" wrapText="1"/>
      <protection locked="0"/>
    </xf>
    <xf numFmtId="0" fontId="54" fillId="0" borderId="42" xfId="0" applyFont="1" applyBorder="1" applyAlignment="1" applyProtection="1">
      <alignment horizontal="center" vertical="center" textRotation="90" wrapText="1"/>
      <protection locked="0"/>
    </xf>
    <xf numFmtId="0" fontId="54" fillId="0" borderId="55" xfId="0" applyFont="1" applyBorder="1" applyAlignment="1" applyProtection="1">
      <alignment horizontal="center" vertical="center" textRotation="90" wrapText="1"/>
      <protection locked="0"/>
    </xf>
    <xf numFmtId="0" fontId="54" fillId="0" borderId="56" xfId="0" applyFont="1" applyBorder="1" applyAlignment="1" applyProtection="1">
      <alignment horizontal="center" vertical="center" textRotation="90" wrapText="1"/>
      <protection locked="0"/>
    </xf>
    <xf numFmtId="0" fontId="54" fillId="0" borderId="57" xfId="0" applyFont="1" applyBorder="1" applyAlignment="1" applyProtection="1">
      <alignment horizontal="center" vertical="center" textRotation="90" wrapText="1"/>
      <protection locked="0"/>
    </xf>
    <xf numFmtId="0" fontId="54" fillId="0" borderId="58" xfId="0" applyFont="1" applyBorder="1" applyAlignment="1" applyProtection="1">
      <alignment horizontal="center" vertical="center" textRotation="90" wrapText="1"/>
      <protection locked="0"/>
    </xf>
    <xf numFmtId="0" fontId="57" fillId="0" borderId="48" xfId="0" applyFont="1" applyBorder="1" applyAlignment="1" applyProtection="1">
      <alignment horizontal="center" vertical="center" wrapText="1"/>
      <protection locked="0"/>
    </xf>
    <xf numFmtId="0" fontId="57" fillId="0" borderId="59" xfId="0" applyFont="1" applyBorder="1" applyAlignment="1" applyProtection="1">
      <alignment horizontal="center" vertical="center" wrapText="1"/>
      <protection locked="0"/>
    </xf>
    <xf numFmtId="0" fontId="57" fillId="0" borderId="37" xfId="0" applyFont="1" applyBorder="1" applyAlignment="1" applyProtection="1">
      <alignment horizontal="center" vertical="center" wrapText="1"/>
      <protection locked="0"/>
    </xf>
    <xf numFmtId="0" fontId="57" fillId="0" borderId="60" xfId="0" applyFont="1" applyBorder="1" applyAlignment="1" applyProtection="1">
      <alignment horizontal="center" vertical="center" wrapText="1"/>
      <protection locked="0"/>
    </xf>
    <xf numFmtId="0" fontId="54" fillId="0" borderId="61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Alignment="1" applyProtection="1">
      <alignment horizontal="left"/>
      <protection locked="0"/>
    </xf>
    <xf numFmtId="0" fontId="54" fillId="0" borderId="12" xfId="0" applyFont="1" applyBorder="1" applyAlignment="1" applyProtection="1">
      <alignment horizontal="center" vertical="center" textRotation="90" wrapText="1"/>
      <protection locked="0"/>
    </xf>
    <xf numFmtId="0" fontId="54" fillId="0" borderId="59" xfId="0" applyFont="1" applyBorder="1" applyAlignment="1" applyProtection="1">
      <alignment horizontal="center" vertical="center" textRotation="90" wrapText="1"/>
      <protection locked="0"/>
    </xf>
    <xf numFmtId="0" fontId="54" fillId="0" borderId="62" xfId="0" applyFont="1" applyBorder="1" applyAlignment="1" applyProtection="1">
      <alignment horizontal="center" vertical="center" textRotation="90" wrapText="1"/>
      <protection locked="0"/>
    </xf>
    <xf numFmtId="0" fontId="57" fillId="0" borderId="42" xfId="0" applyFont="1" applyBorder="1" applyAlignment="1" applyProtection="1">
      <alignment horizontal="center" vertical="center" wrapText="1"/>
      <protection locked="0"/>
    </xf>
    <xf numFmtId="0" fontId="57" fillId="0" borderId="36" xfId="0" applyFont="1" applyBorder="1" applyAlignment="1" applyProtection="1">
      <alignment horizontal="center" vertical="center" wrapText="1"/>
      <protection locked="0"/>
    </xf>
    <xf numFmtId="0" fontId="54" fillId="0" borderId="63" xfId="0" applyFont="1" applyBorder="1" applyAlignment="1" applyProtection="1">
      <alignment horizontal="center" vertical="center" textRotation="90" wrapText="1"/>
      <protection locked="0"/>
    </xf>
    <xf numFmtId="0" fontId="54" fillId="0" borderId="18" xfId="0" applyFont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0"/>
  <sheetViews>
    <sheetView tabSelected="1" zoomScaleSheetLayoutView="90" zoomScalePageLayoutView="0" workbookViewId="0" topLeftCell="F1">
      <selection activeCell="U45" sqref="U45:W45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8.140625" style="1" customWidth="1"/>
    <col min="4" max="4" width="8.00390625" style="1" customWidth="1"/>
    <col min="5" max="5" width="8.7109375" style="1" customWidth="1"/>
    <col min="6" max="7" width="8.28125" style="1" customWidth="1"/>
    <col min="8" max="8" width="8.00390625" style="1" customWidth="1"/>
    <col min="9" max="9" width="8.57421875" style="1" customWidth="1"/>
    <col min="10" max="11" width="8.140625" style="1" customWidth="1"/>
    <col min="12" max="12" width="8.28125" style="1" customWidth="1"/>
    <col min="13" max="13" width="8.7109375" style="1" customWidth="1"/>
    <col min="14" max="14" width="8.57421875" style="1" customWidth="1"/>
    <col min="15" max="15" width="6.140625" style="1" customWidth="1"/>
    <col min="16" max="16" width="7.421875" style="1" customWidth="1"/>
    <col min="17" max="17" width="7.7109375" style="1" customWidth="1"/>
    <col min="18" max="18" width="5.7109375" style="1" customWidth="1"/>
    <col min="19" max="19" width="8.7109375" style="1" customWidth="1"/>
    <col min="20" max="20" width="8.140625" style="1" customWidth="1"/>
    <col min="21" max="21" width="5.57421875" style="1" customWidth="1"/>
    <col min="22" max="22" width="7.00390625" style="1" customWidth="1"/>
    <col min="23" max="23" width="7.7109375" style="1" customWidth="1"/>
    <col min="24" max="24" width="8.28125" style="1" customWidth="1"/>
    <col min="25" max="25" width="7.57421875" style="1" customWidth="1"/>
    <col min="26" max="26" width="7.8515625" style="1" customWidth="1"/>
    <col min="27" max="27" width="8.140625" style="1" customWidth="1"/>
    <col min="28" max="28" width="10.7109375" style="1" customWidth="1"/>
    <col min="29" max="29" width="13.8515625" style="1" customWidth="1"/>
    <col min="30" max="30" width="9.140625" style="1" customWidth="1"/>
    <col min="31" max="31" width="7.57421875" style="1" bestFit="1" customWidth="1"/>
    <col min="32" max="32" width="9.57421875" style="89" bestFit="1" customWidth="1"/>
    <col min="33" max="33" width="7.57421875" style="1" bestFit="1" customWidth="1"/>
    <col min="34" max="34" width="10.28125" style="1" bestFit="1" customWidth="1"/>
    <col min="35" max="16384" width="9.140625" style="1" customWidth="1"/>
  </cols>
  <sheetData>
    <row r="1" spans="1:29" ht="15.75">
      <c r="A1" s="24" t="s">
        <v>21</v>
      </c>
      <c r="B1" s="25"/>
      <c r="C1" s="25"/>
      <c r="D1" s="25"/>
      <c r="E1" s="26"/>
      <c r="F1" s="26"/>
      <c r="K1" s="23"/>
      <c r="L1" s="23"/>
      <c r="M1" s="9" t="s">
        <v>4</v>
      </c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9" ht="15.75">
      <c r="A2" s="24" t="s">
        <v>46</v>
      </c>
      <c r="B2" s="25"/>
      <c r="C2" s="27"/>
      <c r="D2" s="25"/>
      <c r="E2" s="26"/>
      <c r="F2" s="25"/>
      <c r="G2" s="2"/>
      <c r="H2" s="2"/>
      <c r="I2" s="2"/>
      <c r="J2" s="2"/>
      <c r="K2" s="129" t="s">
        <v>49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</row>
    <row r="3" spans="1:29" ht="13.5" customHeight="1">
      <c r="A3" s="24" t="s">
        <v>50</v>
      </c>
      <c r="B3" s="26"/>
      <c r="C3" s="28"/>
      <c r="D3" s="26"/>
      <c r="E3" s="26"/>
      <c r="F3" s="25"/>
      <c r="G3" s="2"/>
      <c r="H3" s="2"/>
      <c r="I3" s="2"/>
      <c r="J3" s="2"/>
      <c r="K3" s="130" t="s">
        <v>57</v>
      </c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</row>
    <row r="4" spans="1:29" ht="15.75">
      <c r="A4" s="29" t="s">
        <v>22</v>
      </c>
      <c r="B4" s="26"/>
      <c r="C4" s="26"/>
      <c r="D4" s="26"/>
      <c r="E4" s="26"/>
      <c r="F4" s="26"/>
      <c r="G4" s="2"/>
      <c r="H4" s="2"/>
      <c r="I4" s="2"/>
      <c r="K4" s="131" t="s">
        <v>56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</row>
    <row r="5" spans="1:29" ht="15.75">
      <c r="A5" s="30" t="s">
        <v>55</v>
      </c>
      <c r="B5" s="30"/>
      <c r="C5" s="30"/>
      <c r="D5" s="30"/>
      <c r="E5" s="30"/>
      <c r="F5" s="25"/>
      <c r="G5" s="2"/>
      <c r="H5" s="2"/>
      <c r="K5" s="92" t="s">
        <v>58</v>
      </c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</row>
    <row r="6" spans="11:20" ht="19.5" customHeight="1" thickBot="1">
      <c r="K6" s="93"/>
      <c r="L6" s="93"/>
      <c r="M6" s="93"/>
      <c r="N6" s="93"/>
      <c r="P6" s="93"/>
      <c r="Q6" s="93"/>
      <c r="R6" s="93"/>
      <c r="S6" s="93"/>
      <c r="T6" s="93"/>
    </row>
    <row r="7" spans="1:29" ht="26.25" customHeight="1" thickBot="1">
      <c r="A7" s="132" t="s">
        <v>0</v>
      </c>
      <c r="B7" s="118" t="s">
        <v>1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20"/>
      <c r="N7" s="118" t="s">
        <v>30</v>
      </c>
      <c r="O7" s="134"/>
      <c r="P7" s="134"/>
      <c r="Q7" s="134"/>
      <c r="R7" s="134"/>
      <c r="S7" s="134"/>
      <c r="T7" s="134"/>
      <c r="U7" s="134"/>
      <c r="V7" s="134"/>
      <c r="W7" s="135"/>
      <c r="X7" s="98" t="s">
        <v>45</v>
      </c>
      <c r="Y7" s="96" t="s">
        <v>2</v>
      </c>
      <c r="Z7" s="105" t="s">
        <v>18</v>
      </c>
      <c r="AA7" s="105" t="s">
        <v>19</v>
      </c>
      <c r="AB7" s="94" t="s">
        <v>20</v>
      </c>
      <c r="AC7" s="132" t="s">
        <v>16</v>
      </c>
    </row>
    <row r="8" spans="1:29" ht="16.5" customHeight="1" thickBot="1">
      <c r="A8" s="147"/>
      <c r="B8" s="121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3"/>
      <c r="N8" s="138" t="s">
        <v>26</v>
      </c>
      <c r="O8" s="6" t="s">
        <v>28</v>
      </c>
      <c r="P8" s="6"/>
      <c r="Q8" s="6"/>
      <c r="R8" s="6"/>
      <c r="S8" s="6"/>
      <c r="T8" s="6"/>
      <c r="U8" s="6"/>
      <c r="V8" s="6" t="s">
        <v>29</v>
      </c>
      <c r="W8" s="7"/>
      <c r="X8" s="99"/>
      <c r="Y8" s="97"/>
      <c r="Z8" s="106"/>
      <c r="AA8" s="106"/>
      <c r="AB8" s="95"/>
      <c r="AC8" s="133"/>
    </row>
    <row r="9" spans="1:29" ht="15" customHeight="1">
      <c r="A9" s="147"/>
      <c r="B9" s="148" t="s">
        <v>33</v>
      </c>
      <c r="C9" s="101" t="s">
        <v>34</v>
      </c>
      <c r="D9" s="101" t="s">
        <v>35</v>
      </c>
      <c r="E9" s="101" t="s">
        <v>40</v>
      </c>
      <c r="F9" s="101" t="s">
        <v>41</v>
      </c>
      <c r="G9" s="101" t="s">
        <v>38</v>
      </c>
      <c r="H9" s="101" t="s">
        <v>42</v>
      </c>
      <c r="I9" s="101" t="s">
        <v>39</v>
      </c>
      <c r="J9" s="101" t="s">
        <v>37</v>
      </c>
      <c r="K9" s="101" t="s">
        <v>36</v>
      </c>
      <c r="L9" s="101" t="s">
        <v>43</v>
      </c>
      <c r="M9" s="116" t="s">
        <v>44</v>
      </c>
      <c r="N9" s="139"/>
      <c r="O9" s="145" t="s">
        <v>31</v>
      </c>
      <c r="P9" s="124" t="s">
        <v>10</v>
      </c>
      <c r="Q9" s="152" t="s">
        <v>11</v>
      </c>
      <c r="R9" s="136" t="s">
        <v>32</v>
      </c>
      <c r="S9" s="101" t="s">
        <v>12</v>
      </c>
      <c r="T9" s="116" t="s">
        <v>13</v>
      </c>
      <c r="U9" s="136" t="s">
        <v>27</v>
      </c>
      <c r="V9" s="101" t="s">
        <v>14</v>
      </c>
      <c r="W9" s="116" t="s">
        <v>15</v>
      </c>
      <c r="X9" s="100"/>
      <c r="Y9" s="97"/>
      <c r="Z9" s="106"/>
      <c r="AA9" s="106"/>
      <c r="AB9" s="95"/>
      <c r="AC9" s="133"/>
    </row>
    <row r="10" spans="1:29" ht="92.25" customHeight="1">
      <c r="A10" s="147"/>
      <c r="B10" s="149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17"/>
      <c r="N10" s="140"/>
      <c r="O10" s="100"/>
      <c r="P10" s="125"/>
      <c r="Q10" s="153"/>
      <c r="R10" s="137"/>
      <c r="S10" s="102"/>
      <c r="T10" s="117"/>
      <c r="U10" s="137"/>
      <c r="V10" s="102"/>
      <c r="W10" s="117"/>
      <c r="X10" s="100"/>
      <c r="Y10" s="97"/>
      <c r="Z10" s="106"/>
      <c r="AA10" s="106"/>
      <c r="AB10" s="95"/>
      <c r="AC10" s="133"/>
    </row>
    <row r="11" spans="1:34" ht="17.25">
      <c r="A11" s="12">
        <v>1</v>
      </c>
      <c r="B11" s="33">
        <v>96.3713</v>
      </c>
      <c r="C11" s="33">
        <v>1.9589</v>
      </c>
      <c r="D11" s="34">
        <v>0.612</v>
      </c>
      <c r="E11" s="34">
        <v>0.0944</v>
      </c>
      <c r="F11" s="34">
        <v>0.094</v>
      </c>
      <c r="G11" s="34">
        <v>0.0069</v>
      </c>
      <c r="H11" s="34">
        <v>0.0185</v>
      </c>
      <c r="I11" s="34">
        <v>0.0125</v>
      </c>
      <c r="J11" s="34">
        <v>0.0078</v>
      </c>
      <c r="K11" s="34">
        <v>0.0076</v>
      </c>
      <c r="L11" s="34">
        <v>0.6639</v>
      </c>
      <c r="M11" s="34">
        <v>0.1524</v>
      </c>
      <c r="N11" s="34">
        <v>0.6964</v>
      </c>
      <c r="O11" s="35"/>
      <c r="P11" s="36">
        <v>34.18</v>
      </c>
      <c r="Q11" s="37">
        <f aca="true" t="shared" si="0" ref="Q11:Q22">P11/3.6</f>
        <v>9.494444444444444</v>
      </c>
      <c r="R11" s="38"/>
      <c r="S11" s="39">
        <v>37.89</v>
      </c>
      <c r="T11" s="40">
        <f aca="true" t="shared" si="1" ref="T11:T22">S11/3.6</f>
        <v>10.525</v>
      </c>
      <c r="U11" s="41"/>
      <c r="V11" s="35">
        <v>49.83</v>
      </c>
      <c r="W11" s="42">
        <f aca="true" t="shared" si="2" ref="W11:W21">V11/3.6</f>
        <v>13.841666666666665</v>
      </c>
      <c r="X11" s="43">
        <v>-20.1</v>
      </c>
      <c r="Y11" s="44">
        <v>-14.5</v>
      </c>
      <c r="Z11" s="45"/>
      <c r="AA11" s="45"/>
      <c r="AB11" s="46"/>
      <c r="AC11" s="31">
        <v>900.10059</v>
      </c>
      <c r="AD11" s="4">
        <f>SUM(B11:M11)+$K$42+$N$42</f>
        <v>100.00019999999999</v>
      </c>
      <c r="AE11" s="5" t="str">
        <f>IF(AD11=100,"ОК"," ")</f>
        <v> </v>
      </c>
      <c r="AF11" s="90"/>
      <c r="AG11" s="3"/>
      <c r="AH11" s="3"/>
    </row>
    <row r="12" spans="1:34" ht="16.5">
      <c r="A12" s="12">
        <v>2</v>
      </c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35"/>
      <c r="P12" s="49">
        <v>34.18</v>
      </c>
      <c r="Q12" s="50">
        <f t="shared" si="0"/>
        <v>9.494444444444444</v>
      </c>
      <c r="R12" s="51"/>
      <c r="S12" s="52">
        <v>37.89</v>
      </c>
      <c r="T12" s="53">
        <f t="shared" si="1"/>
        <v>10.525</v>
      </c>
      <c r="U12" s="51"/>
      <c r="V12" s="49">
        <v>49.83</v>
      </c>
      <c r="W12" s="53">
        <f t="shared" si="2"/>
        <v>13.841666666666665</v>
      </c>
      <c r="X12" s="54"/>
      <c r="Y12" s="45"/>
      <c r="Z12" s="45"/>
      <c r="AA12" s="45"/>
      <c r="AB12" s="55"/>
      <c r="AC12" s="31">
        <v>944.7943599999998</v>
      </c>
      <c r="AD12" s="4">
        <f aca="true" t="shared" si="3" ref="AD12:AD41">SUM(B12:M12)+$K$42+$N$42</f>
        <v>0</v>
      </c>
      <c r="AE12" s="5" t="str">
        <f>IF(AD12=100,"ОК"," ")</f>
        <v> </v>
      </c>
      <c r="AF12" s="90"/>
      <c r="AG12" s="3"/>
      <c r="AH12" s="3"/>
    </row>
    <row r="13" spans="1:34" ht="16.5">
      <c r="A13" s="12">
        <v>3</v>
      </c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35"/>
      <c r="P13" s="49">
        <v>34.18</v>
      </c>
      <c r="Q13" s="50">
        <f t="shared" si="0"/>
        <v>9.494444444444444</v>
      </c>
      <c r="R13" s="51"/>
      <c r="S13" s="52">
        <v>37.89</v>
      </c>
      <c r="T13" s="53">
        <f t="shared" si="1"/>
        <v>10.525</v>
      </c>
      <c r="U13" s="51"/>
      <c r="V13" s="49">
        <v>49.83</v>
      </c>
      <c r="W13" s="53">
        <f t="shared" si="2"/>
        <v>13.841666666666665</v>
      </c>
      <c r="X13" s="43"/>
      <c r="Y13" s="33"/>
      <c r="Z13" s="45"/>
      <c r="AA13" s="45"/>
      <c r="AB13" s="56"/>
      <c r="AC13" s="31">
        <v>948.7119</v>
      </c>
      <c r="AD13" s="4">
        <f t="shared" si="3"/>
        <v>0</v>
      </c>
      <c r="AE13" s="5" t="str">
        <f>IF(AD13=100,"ОК"," ")</f>
        <v> </v>
      </c>
      <c r="AF13" s="90"/>
      <c r="AG13" s="3"/>
      <c r="AH13" s="3"/>
    </row>
    <row r="14" spans="1:34" ht="17.25">
      <c r="A14" s="12">
        <v>4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8"/>
      <c r="P14" s="49">
        <v>34.18</v>
      </c>
      <c r="Q14" s="50">
        <f t="shared" si="0"/>
        <v>9.494444444444444</v>
      </c>
      <c r="R14" s="51"/>
      <c r="S14" s="52">
        <v>37.89</v>
      </c>
      <c r="T14" s="53">
        <f t="shared" si="1"/>
        <v>10.525</v>
      </c>
      <c r="U14" s="51"/>
      <c r="V14" s="49">
        <v>49.83</v>
      </c>
      <c r="W14" s="53">
        <f t="shared" si="2"/>
        <v>13.841666666666665</v>
      </c>
      <c r="X14" s="43"/>
      <c r="Y14" s="33"/>
      <c r="Z14" s="45"/>
      <c r="AA14" s="46"/>
      <c r="AB14" s="55"/>
      <c r="AC14" s="31">
        <v>989.3270600000002</v>
      </c>
      <c r="AD14" s="4">
        <f t="shared" si="3"/>
        <v>0</v>
      </c>
      <c r="AE14" s="5" t="str">
        <f aca="true" t="shared" si="4" ref="AE14:AE41">IF(AD14=100,"ОК"," ")</f>
        <v> </v>
      </c>
      <c r="AF14" s="90"/>
      <c r="AG14" s="3"/>
      <c r="AH14" s="3"/>
    </row>
    <row r="15" spans="1:34" ht="16.5">
      <c r="A15" s="12">
        <v>5</v>
      </c>
      <c r="B15" s="57">
        <v>96.3321</v>
      </c>
      <c r="C15" s="57">
        <v>1.9726</v>
      </c>
      <c r="D15" s="57">
        <v>0.6089</v>
      </c>
      <c r="E15" s="57">
        <v>0.0943</v>
      </c>
      <c r="F15" s="57">
        <v>0.093</v>
      </c>
      <c r="G15" s="57">
        <v>0.0058</v>
      </c>
      <c r="H15" s="57">
        <v>0.0178</v>
      </c>
      <c r="I15" s="57">
        <v>0.0122</v>
      </c>
      <c r="J15" s="57">
        <v>0.0057</v>
      </c>
      <c r="K15" s="57">
        <v>0.0058</v>
      </c>
      <c r="L15" s="57">
        <v>0.7007</v>
      </c>
      <c r="M15" s="57">
        <v>0.1512</v>
      </c>
      <c r="N15" s="57">
        <v>0.6965</v>
      </c>
      <c r="O15" s="58"/>
      <c r="P15" s="35">
        <v>34.16</v>
      </c>
      <c r="Q15" s="37">
        <f t="shared" si="0"/>
        <v>9.488888888888887</v>
      </c>
      <c r="R15" s="59"/>
      <c r="S15" s="58">
        <v>37.87</v>
      </c>
      <c r="T15" s="40">
        <f t="shared" si="1"/>
        <v>10.519444444444444</v>
      </c>
      <c r="U15" s="59"/>
      <c r="V15" s="35">
        <v>49.8</v>
      </c>
      <c r="W15" s="42">
        <f t="shared" si="2"/>
        <v>13.833333333333332</v>
      </c>
      <c r="X15" s="60">
        <v>-22</v>
      </c>
      <c r="Y15" s="45">
        <v>-14.9</v>
      </c>
      <c r="Z15" s="45"/>
      <c r="AA15" s="45"/>
      <c r="AB15" s="55"/>
      <c r="AC15" s="31">
        <v>1205.05269</v>
      </c>
      <c r="AD15" s="4">
        <f t="shared" si="3"/>
        <v>100.0001</v>
      </c>
      <c r="AE15" s="5" t="str">
        <f t="shared" si="4"/>
        <v> </v>
      </c>
      <c r="AF15" s="90"/>
      <c r="AG15" s="3"/>
      <c r="AH15" s="3"/>
    </row>
    <row r="16" spans="1:34" ht="16.5">
      <c r="A16" s="12">
        <v>6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8"/>
      <c r="P16" s="49">
        <v>34.16</v>
      </c>
      <c r="Q16" s="50">
        <f t="shared" si="0"/>
        <v>9.488888888888887</v>
      </c>
      <c r="R16" s="51"/>
      <c r="S16" s="52">
        <v>37.87</v>
      </c>
      <c r="T16" s="53">
        <f t="shared" si="1"/>
        <v>10.519444444444444</v>
      </c>
      <c r="U16" s="51"/>
      <c r="V16" s="49">
        <v>49.8</v>
      </c>
      <c r="W16" s="53">
        <f t="shared" si="2"/>
        <v>13.833333333333332</v>
      </c>
      <c r="X16" s="60"/>
      <c r="Y16" s="45"/>
      <c r="Z16" s="45"/>
      <c r="AA16" s="45"/>
      <c r="AB16" s="55"/>
      <c r="AC16" s="31">
        <v>1200.8216999999997</v>
      </c>
      <c r="AD16" s="4">
        <f t="shared" si="3"/>
        <v>0</v>
      </c>
      <c r="AE16" s="5" t="str">
        <f t="shared" si="4"/>
        <v> </v>
      </c>
      <c r="AF16" s="90"/>
      <c r="AG16" s="3"/>
      <c r="AH16" s="3"/>
    </row>
    <row r="17" spans="1:34" ht="17.25" customHeight="1">
      <c r="A17" s="12">
        <v>7</v>
      </c>
      <c r="B17" s="57">
        <v>96.2384</v>
      </c>
      <c r="C17" s="57">
        <v>2.0418</v>
      </c>
      <c r="D17" s="57">
        <v>0.6385</v>
      </c>
      <c r="E17" s="57">
        <v>0.0983</v>
      </c>
      <c r="F17" s="57">
        <v>0.0967</v>
      </c>
      <c r="G17" s="57">
        <v>0.0053</v>
      </c>
      <c r="H17" s="57">
        <v>0.018</v>
      </c>
      <c r="I17" s="57">
        <v>0.0123</v>
      </c>
      <c r="J17" s="57">
        <v>0.0048</v>
      </c>
      <c r="K17" s="57">
        <v>0.006</v>
      </c>
      <c r="L17" s="57">
        <v>0.6847</v>
      </c>
      <c r="M17" s="57">
        <v>0.1551</v>
      </c>
      <c r="N17" s="57">
        <v>0.6973</v>
      </c>
      <c r="O17" s="58"/>
      <c r="P17" s="58">
        <v>34.21</v>
      </c>
      <c r="Q17" s="37">
        <f t="shared" si="0"/>
        <v>9.502777777777778</v>
      </c>
      <c r="R17" s="38"/>
      <c r="S17" s="58">
        <v>37.92</v>
      </c>
      <c r="T17" s="40">
        <f t="shared" si="1"/>
        <v>10.533333333333333</v>
      </c>
      <c r="U17" s="38"/>
      <c r="V17" s="58">
        <v>49.83</v>
      </c>
      <c r="W17" s="42">
        <f t="shared" si="2"/>
        <v>13.841666666666665</v>
      </c>
      <c r="X17" s="61"/>
      <c r="Y17" s="45"/>
      <c r="Z17" s="45" t="s">
        <v>60</v>
      </c>
      <c r="AA17" s="45" t="s">
        <v>60</v>
      </c>
      <c r="AB17" s="55" t="s">
        <v>61</v>
      </c>
      <c r="AC17" s="31">
        <v>1064.4779400000002</v>
      </c>
      <c r="AD17" s="4">
        <f t="shared" si="3"/>
        <v>99.9999</v>
      </c>
      <c r="AE17" s="5" t="str">
        <f t="shared" si="4"/>
        <v> </v>
      </c>
      <c r="AF17" s="90"/>
      <c r="AG17" s="3"/>
      <c r="AH17" s="3"/>
    </row>
    <row r="18" spans="1:34" ht="16.5">
      <c r="A18" s="12">
        <v>8</v>
      </c>
      <c r="B18" s="57">
        <v>96.2877</v>
      </c>
      <c r="C18" s="57">
        <v>2.0141</v>
      </c>
      <c r="D18" s="57">
        <v>0.6312</v>
      </c>
      <c r="E18" s="57">
        <v>0.0968</v>
      </c>
      <c r="F18" s="57">
        <v>0.0955</v>
      </c>
      <c r="G18" s="57">
        <v>0.0051</v>
      </c>
      <c r="H18" s="57">
        <v>0.0184</v>
      </c>
      <c r="I18" s="57">
        <v>0.0126</v>
      </c>
      <c r="J18" s="57">
        <v>0.0047</v>
      </c>
      <c r="K18" s="57">
        <v>0.0053</v>
      </c>
      <c r="L18" s="57">
        <v>0.6753</v>
      </c>
      <c r="M18" s="57">
        <v>0.1534</v>
      </c>
      <c r="N18" s="57">
        <v>0.697</v>
      </c>
      <c r="O18" s="58"/>
      <c r="P18" s="58">
        <v>34.2</v>
      </c>
      <c r="Q18" s="62">
        <f t="shared" si="0"/>
        <v>9.5</v>
      </c>
      <c r="R18" s="59"/>
      <c r="S18" s="58">
        <v>37.91</v>
      </c>
      <c r="T18" s="42">
        <f t="shared" si="1"/>
        <v>10.530555555555555</v>
      </c>
      <c r="U18" s="59"/>
      <c r="V18" s="58">
        <v>49.83</v>
      </c>
      <c r="W18" s="42">
        <f t="shared" si="2"/>
        <v>13.841666666666665</v>
      </c>
      <c r="X18" s="60"/>
      <c r="Y18" s="33"/>
      <c r="Z18" s="45"/>
      <c r="AA18" s="45"/>
      <c r="AB18" s="55"/>
      <c r="AC18" s="31">
        <v>1044.767</v>
      </c>
      <c r="AD18" s="4">
        <f t="shared" si="3"/>
        <v>100.00010000000003</v>
      </c>
      <c r="AE18" s="5" t="str">
        <f t="shared" si="4"/>
        <v> </v>
      </c>
      <c r="AF18" s="90"/>
      <c r="AG18" s="3"/>
      <c r="AH18" s="3"/>
    </row>
    <row r="19" spans="1:34" ht="17.25">
      <c r="A19" s="12">
        <v>9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8"/>
      <c r="P19" s="52">
        <v>34.2</v>
      </c>
      <c r="Q19" s="50">
        <f t="shared" si="0"/>
        <v>9.5</v>
      </c>
      <c r="R19" s="51"/>
      <c r="S19" s="52">
        <v>37.91</v>
      </c>
      <c r="T19" s="53">
        <f t="shared" si="1"/>
        <v>10.530555555555555</v>
      </c>
      <c r="U19" s="51"/>
      <c r="V19" s="52">
        <v>49.83</v>
      </c>
      <c r="W19" s="53">
        <f t="shared" si="2"/>
        <v>13.841666666666665</v>
      </c>
      <c r="X19" s="60"/>
      <c r="Y19" s="45"/>
      <c r="Z19" s="45"/>
      <c r="AA19" s="45"/>
      <c r="AB19" s="46"/>
      <c r="AC19" s="31">
        <v>980.4991200000001</v>
      </c>
      <c r="AD19" s="4">
        <f t="shared" si="3"/>
        <v>0</v>
      </c>
      <c r="AE19" s="5" t="str">
        <f t="shared" si="4"/>
        <v> </v>
      </c>
      <c r="AF19" s="90"/>
      <c r="AG19" s="3"/>
      <c r="AH19" s="3"/>
    </row>
    <row r="20" spans="1:34" ht="16.5">
      <c r="A20" s="12">
        <v>10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8"/>
      <c r="P20" s="52">
        <v>34.2</v>
      </c>
      <c r="Q20" s="50">
        <f t="shared" si="0"/>
        <v>9.5</v>
      </c>
      <c r="R20" s="51"/>
      <c r="S20" s="52">
        <v>37.91</v>
      </c>
      <c r="T20" s="53">
        <f t="shared" si="1"/>
        <v>10.530555555555555</v>
      </c>
      <c r="U20" s="51"/>
      <c r="V20" s="52">
        <v>49.83</v>
      </c>
      <c r="W20" s="53">
        <f t="shared" si="2"/>
        <v>13.841666666666665</v>
      </c>
      <c r="X20" s="43"/>
      <c r="Y20" s="33"/>
      <c r="Z20" s="45"/>
      <c r="AA20" s="45"/>
      <c r="AB20" s="55"/>
      <c r="AC20" s="31">
        <v>911.6681299999999</v>
      </c>
      <c r="AD20" s="4">
        <f t="shared" si="3"/>
        <v>0</v>
      </c>
      <c r="AE20" s="5" t="str">
        <f t="shared" si="4"/>
        <v> </v>
      </c>
      <c r="AF20" s="90"/>
      <c r="AG20" s="3"/>
      <c r="AH20" s="3"/>
    </row>
    <row r="21" spans="1:34" ht="17.25">
      <c r="A21" s="12">
        <v>11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8"/>
      <c r="P21" s="52">
        <v>34.2</v>
      </c>
      <c r="Q21" s="50">
        <f t="shared" si="0"/>
        <v>9.5</v>
      </c>
      <c r="R21" s="51"/>
      <c r="S21" s="52">
        <v>37.91</v>
      </c>
      <c r="T21" s="53">
        <f t="shared" si="1"/>
        <v>10.530555555555555</v>
      </c>
      <c r="U21" s="51"/>
      <c r="V21" s="52">
        <v>49.83</v>
      </c>
      <c r="W21" s="53">
        <f t="shared" si="2"/>
        <v>13.841666666666665</v>
      </c>
      <c r="X21" s="43"/>
      <c r="Y21" s="33"/>
      <c r="Z21" s="45"/>
      <c r="AA21" s="45"/>
      <c r="AB21" s="46"/>
      <c r="AC21" s="31">
        <v>923.4179799999998</v>
      </c>
      <c r="AD21" s="4">
        <f t="shared" si="3"/>
        <v>0</v>
      </c>
      <c r="AE21" s="5" t="str">
        <f t="shared" si="4"/>
        <v> </v>
      </c>
      <c r="AF21" s="90"/>
      <c r="AG21" s="3"/>
      <c r="AH21" s="3"/>
    </row>
    <row r="22" spans="1:34" ht="16.5">
      <c r="A22" s="12">
        <v>12</v>
      </c>
      <c r="B22" s="57">
        <v>96.3825</v>
      </c>
      <c r="C22" s="57">
        <v>1.952</v>
      </c>
      <c r="D22" s="57">
        <v>0.6084</v>
      </c>
      <c r="E22" s="57">
        <v>0.0955</v>
      </c>
      <c r="F22" s="57">
        <v>0.0943</v>
      </c>
      <c r="G22" s="57">
        <v>0.0064</v>
      </c>
      <c r="H22" s="57">
        <v>0.0177</v>
      </c>
      <c r="I22" s="57">
        <v>0.012</v>
      </c>
      <c r="J22" s="57">
        <v>0.0064</v>
      </c>
      <c r="K22" s="57">
        <v>0.0054</v>
      </c>
      <c r="L22" s="57">
        <v>0.671</v>
      </c>
      <c r="M22" s="57">
        <v>0.1484</v>
      </c>
      <c r="N22" s="57">
        <v>0.6963</v>
      </c>
      <c r="O22" s="58"/>
      <c r="P22" s="58">
        <v>34.17</v>
      </c>
      <c r="Q22" s="62">
        <f t="shared" si="0"/>
        <v>9.491666666666667</v>
      </c>
      <c r="R22" s="59"/>
      <c r="S22" s="58">
        <v>37.88</v>
      </c>
      <c r="T22" s="42">
        <f t="shared" si="1"/>
        <v>10.522222222222222</v>
      </c>
      <c r="U22" s="59"/>
      <c r="V22" s="58">
        <v>49.82</v>
      </c>
      <c r="W22" s="42">
        <f>V22/3.6</f>
        <v>13.838888888888889</v>
      </c>
      <c r="X22" s="63"/>
      <c r="Y22" s="64"/>
      <c r="Z22" s="45"/>
      <c r="AA22" s="45"/>
      <c r="AB22" s="55"/>
      <c r="AC22" s="31">
        <v>937.94519</v>
      </c>
      <c r="AD22" s="4">
        <f t="shared" si="3"/>
        <v>100</v>
      </c>
      <c r="AE22" s="5" t="str">
        <f t="shared" si="4"/>
        <v>ОК</v>
      </c>
      <c r="AF22" s="90"/>
      <c r="AG22" s="3"/>
      <c r="AH22" s="3"/>
    </row>
    <row r="23" spans="1:34" ht="17.25">
      <c r="A23" s="12">
        <v>13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8"/>
      <c r="P23" s="52"/>
      <c r="Q23" s="50"/>
      <c r="R23" s="51"/>
      <c r="S23" s="52"/>
      <c r="T23" s="53"/>
      <c r="U23" s="51"/>
      <c r="V23" s="52"/>
      <c r="W23" s="53"/>
      <c r="X23" s="63"/>
      <c r="Y23" s="45"/>
      <c r="Z23" s="45"/>
      <c r="AA23" s="45"/>
      <c r="AB23" s="46"/>
      <c r="AC23" s="31">
        <v>874.7729799999998</v>
      </c>
      <c r="AD23" s="4">
        <f t="shared" si="3"/>
        <v>0</v>
      </c>
      <c r="AE23" s="5" t="str">
        <f t="shared" si="4"/>
        <v> </v>
      </c>
      <c r="AF23" s="90"/>
      <c r="AG23" s="3"/>
      <c r="AH23" s="3"/>
    </row>
    <row r="24" spans="1:34" ht="16.5">
      <c r="A24" s="12">
        <v>14</v>
      </c>
      <c r="B24" s="57">
        <v>96.3333</v>
      </c>
      <c r="C24" s="57">
        <v>1.963</v>
      </c>
      <c r="D24" s="57">
        <v>0.6114</v>
      </c>
      <c r="E24" s="57">
        <v>0.0961</v>
      </c>
      <c r="F24" s="57">
        <v>0.0929</v>
      </c>
      <c r="G24" s="57">
        <v>0.0057</v>
      </c>
      <c r="H24" s="57">
        <v>0.0173</v>
      </c>
      <c r="I24" s="57">
        <v>0.0115</v>
      </c>
      <c r="J24" s="57">
        <v>0.0063</v>
      </c>
      <c r="K24" s="57">
        <v>0.004</v>
      </c>
      <c r="L24" s="57">
        <v>0.709</v>
      </c>
      <c r="M24" s="57">
        <v>0.1494</v>
      </c>
      <c r="N24" s="57">
        <v>0.6965</v>
      </c>
      <c r="O24" s="58"/>
      <c r="P24" s="58">
        <v>34.16</v>
      </c>
      <c r="Q24" s="37">
        <f aca="true" t="shared" si="5" ref="Q24:Q29">P24/3.6</f>
        <v>9.488888888888887</v>
      </c>
      <c r="R24" s="38"/>
      <c r="S24" s="58">
        <v>37.87</v>
      </c>
      <c r="T24" s="40">
        <f aca="true" t="shared" si="6" ref="T24:T29">S24/3.6</f>
        <v>10.519444444444444</v>
      </c>
      <c r="U24" s="38"/>
      <c r="V24" s="58">
        <v>49.8</v>
      </c>
      <c r="W24" s="42">
        <f aca="true" t="shared" si="7" ref="W24:W29">V24/3.6</f>
        <v>13.833333333333332</v>
      </c>
      <c r="X24" s="63"/>
      <c r="Y24" s="45"/>
      <c r="Z24" s="45"/>
      <c r="AA24" s="45"/>
      <c r="AB24" s="55"/>
      <c r="AC24" s="31">
        <v>894.10196</v>
      </c>
      <c r="AD24" s="4">
        <f t="shared" si="3"/>
        <v>99.99990000000001</v>
      </c>
      <c r="AE24" s="5" t="str">
        <f t="shared" si="4"/>
        <v> </v>
      </c>
      <c r="AF24" s="90"/>
      <c r="AG24" s="3"/>
      <c r="AH24" s="3"/>
    </row>
    <row r="25" spans="1:34" ht="16.5">
      <c r="A25" s="12">
        <v>15</v>
      </c>
      <c r="B25" s="57">
        <v>96.3012</v>
      </c>
      <c r="C25" s="57">
        <v>1.9893</v>
      </c>
      <c r="D25" s="57">
        <v>0.6203</v>
      </c>
      <c r="E25" s="57">
        <v>0.0972</v>
      </c>
      <c r="F25" s="57">
        <v>0.0942</v>
      </c>
      <c r="G25" s="57">
        <v>0.0051</v>
      </c>
      <c r="H25" s="57">
        <v>0.0177</v>
      </c>
      <c r="I25" s="57">
        <v>0.012</v>
      </c>
      <c r="J25" s="57">
        <v>0.0061</v>
      </c>
      <c r="K25" s="57">
        <v>0.0039</v>
      </c>
      <c r="L25" s="57">
        <v>0.7014</v>
      </c>
      <c r="M25" s="57">
        <v>0.1516</v>
      </c>
      <c r="N25" s="57">
        <v>0.6968</v>
      </c>
      <c r="O25" s="58"/>
      <c r="P25" s="65">
        <v>34.18</v>
      </c>
      <c r="Q25" s="62">
        <f t="shared" si="5"/>
        <v>9.494444444444444</v>
      </c>
      <c r="R25" s="51"/>
      <c r="S25" s="58">
        <v>37.89</v>
      </c>
      <c r="T25" s="42">
        <f t="shared" si="6"/>
        <v>10.525</v>
      </c>
      <c r="U25" s="51"/>
      <c r="V25" s="58">
        <v>49.81</v>
      </c>
      <c r="W25" s="42">
        <f t="shared" si="7"/>
        <v>13.836111111111112</v>
      </c>
      <c r="X25" s="54">
        <v>-20.1</v>
      </c>
      <c r="Y25" s="33">
        <v>-16.8</v>
      </c>
      <c r="Z25" s="45" t="s">
        <v>60</v>
      </c>
      <c r="AA25" s="45" t="s">
        <v>60</v>
      </c>
      <c r="AB25" s="55"/>
      <c r="AC25" s="31">
        <v>962.7780500000001</v>
      </c>
      <c r="AD25" s="4">
        <f>SUM(B25:M25)+$K$42+$N$42</f>
        <v>100.00000000000001</v>
      </c>
      <c r="AE25" s="5" t="str">
        <f t="shared" si="4"/>
        <v>ОК</v>
      </c>
      <c r="AF25" s="90"/>
      <c r="AG25" s="3"/>
      <c r="AH25" s="3"/>
    </row>
    <row r="26" spans="1:34" ht="16.5">
      <c r="A26" s="12">
        <v>16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8"/>
      <c r="P26" s="66">
        <v>34.18</v>
      </c>
      <c r="Q26" s="50">
        <f t="shared" si="5"/>
        <v>9.494444444444444</v>
      </c>
      <c r="R26" s="38"/>
      <c r="S26" s="52">
        <v>37.89</v>
      </c>
      <c r="T26" s="53">
        <f t="shared" si="6"/>
        <v>10.525</v>
      </c>
      <c r="U26" s="38"/>
      <c r="V26" s="52">
        <v>49.81</v>
      </c>
      <c r="W26" s="53">
        <f t="shared" si="7"/>
        <v>13.836111111111112</v>
      </c>
      <c r="X26" s="63"/>
      <c r="Y26" s="45"/>
      <c r="Z26" s="45"/>
      <c r="AA26" s="45"/>
      <c r="AB26" s="67"/>
      <c r="AC26" s="31">
        <v>985.9800899999999</v>
      </c>
      <c r="AD26" s="4">
        <f t="shared" si="3"/>
        <v>0</v>
      </c>
      <c r="AE26" s="5" t="str">
        <f t="shared" si="4"/>
        <v> </v>
      </c>
      <c r="AF26" s="90"/>
      <c r="AG26" s="3"/>
      <c r="AH26" s="3"/>
    </row>
    <row r="27" spans="1:34" ht="16.5">
      <c r="A27" s="12">
        <v>17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8"/>
      <c r="P27" s="66">
        <v>34.18</v>
      </c>
      <c r="Q27" s="50">
        <f t="shared" si="5"/>
        <v>9.494444444444444</v>
      </c>
      <c r="R27" s="38"/>
      <c r="S27" s="52">
        <v>37.89</v>
      </c>
      <c r="T27" s="53">
        <f t="shared" si="6"/>
        <v>10.525</v>
      </c>
      <c r="U27" s="38"/>
      <c r="V27" s="52">
        <v>49.81</v>
      </c>
      <c r="W27" s="53">
        <f t="shared" si="7"/>
        <v>13.836111111111112</v>
      </c>
      <c r="X27" s="54"/>
      <c r="Y27" s="33"/>
      <c r="Z27" s="45"/>
      <c r="AA27" s="45"/>
      <c r="AB27" s="67"/>
      <c r="AC27" s="31">
        <v>1019.46635</v>
      </c>
      <c r="AD27" s="4">
        <f t="shared" si="3"/>
        <v>0</v>
      </c>
      <c r="AE27" s="5" t="str">
        <f t="shared" si="4"/>
        <v> </v>
      </c>
      <c r="AF27" s="90"/>
      <c r="AG27" s="3"/>
      <c r="AH27" s="3"/>
    </row>
    <row r="28" spans="1:34" ht="17.25">
      <c r="A28" s="12">
        <v>18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8"/>
      <c r="P28" s="66">
        <v>34.18</v>
      </c>
      <c r="Q28" s="50">
        <f t="shared" si="5"/>
        <v>9.494444444444444</v>
      </c>
      <c r="R28" s="51"/>
      <c r="S28" s="52">
        <v>37.89</v>
      </c>
      <c r="T28" s="53">
        <f t="shared" si="6"/>
        <v>10.525</v>
      </c>
      <c r="U28" s="51"/>
      <c r="V28" s="52">
        <v>49.81</v>
      </c>
      <c r="W28" s="53">
        <f t="shared" si="7"/>
        <v>13.836111111111112</v>
      </c>
      <c r="X28" s="43"/>
      <c r="Y28" s="33"/>
      <c r="Z28" s="68"/>
      <c r="AA28" s="46"/>
      <c r="AB28" s="67"/>
      <c r="AC28" s="31">
        <v>994.5149500000001</v>
      </c>
      <c r="AD28" s="4">
        <f t="shared" si="3"/>
        <v>0</v>
      </c>
      <c r="AE28" s="5" t="str">
        <f t="shared" si="4"/>
        <v> </v>
      </c>
      <c r="AF28" s="90"/>
      <c r="AG28" s="3"/>
      <c r="AH28" s="3"/>
    </row>
    <row r="29" spans="1:34" ht="16.5">
      <c r="A29" s="12">
        <v>19</v>
      </c>
      <c r="B29" s="57">
        <v>96.2088</v>
      </c>
      <c r="C29" s="57">
        <v>2.0481</v>
      </c>
      <c r="D29" s="57">
        <v>0.6455</v>
      </c>
      <c r="E29" s="57">
        <v>0.1027</v>
      </c>
      <c r="F29" s="57">
        <v>0.0975</v>
      </c>
      <c r="G29" s="57">
        <v>0.0056</v>
      </c>
      <c r="H29" s="57">
        <v>0.018</v>
      </c>
      <c r="I29" s="57">
        <v>0.0122</v>
      </c>
      <c r="J29" s="57">
        <v>0.007</v>
      </c>
      <c r="K29" s="57">
        <v>0.0048</v>
      </c>
      <c r="L29" s="57">
        <v>0.6925</v>
      </c>
      <c r="M29" s="57">
        <v>0.1573</v>
      </c>
      <c r="N29" s="57">
        <v>0.6977</v>
      </c>
      <c r="O29" s="58"/>
      <c r="P29" s="58">
        <v>34.22</v>
      </c>
      <c r="Q29" s="62">
        <f t="shared" si="5"/>
        <v>9.505555555555555</v>
      </c>
      <c r="R29" s="51"/>
      <c r="S29" s="58">
        <v>37.93</v>
      </c>
      <c r="T29" s="42">
        <f t="shared" si="6"/>
        <v>10.536111111111111</v>
      </c>
      <c r="U29" s="51"/>
      <c r="V29" s="58">
        <v>49.83</v>
      </c>
      <c r="W29" s="42">
        <f t="shared" si="7"/>
        <v>13.841666666666665</v>
      </c>
      <c r="X29" s="63">
        <v>-22</v>
      </c>
      <c r="Y29" s="64">
        <v>-16</v>
      </c>
      <c r="Z29" s="45"/>
      <c r="AA29" s="57"/>
      <c r="AB29" s="67"/>
      <c r="AC29" s="31">
        <v>996.0135599999999</v>
      </c>
      <c r="AD29" s="4">
        <f t="shared" si="3"/>
        <v>100.00000000000001</v>
      </c>
      <c r="AE29" s="5" t="str">
        <f t="shared" si="4"/>
        <v>ОК</v>
      </c>
      <c r="AF29" s="90"/>
      <c r="AG29" s="3"/>
      <c r="AH29" s="3"/>
    </row>
    <row r="30" spans="1:34" ht="17.25">
      <c r="A30" s="12">
        <v>20</v>
      </c>
      <c r="B30" s="69"/>
      <c r="C30" s="70"/>
      <c r="D30" s="69"/>
      <c r="E30" s="70"/>
      <c r="F30" s="69"/>
      <c r="G30" s="70"/>
      <c r="H30" s="69"/>
      <c r="I30" s="70"/>
      <c r="J30" s="69"/>
      <c r="K30" s="70"/>
      <c r="L30" s="69"/>
      <c r="M30" s="70"/>
      <c r="N30" s="69"/>
      <c r="O30" s="70"/>
      <c r="P30" s="69"/>
      <c r="Q30" s="71"/>
      <c r="R30" s="72"/>
      <c r="S30" s="70"/>
      <c r="T30" s="73"/>
      <c r="U30" s="70"/>
      <c r="V30" s="73"/>
      <c r="W30" s="74"/>
      <c r="X30" s="60"/>
      <c r="Y30" s="45"/>
      <c r="Z30" s="45"/>
      <c r="AA30" s="45"/>
      <c r="AB30" s="55"/>
      <c r="AC30" s="31">
        <v>941.9546799999999</v>
      </c>
      <c r="AD30" s="4">
        <f>SUM(B31:M31)+$K$42+$N$42</f>
        <v>99.99990000000001</v>
      </c>
      <c r="AE30" s="5" t="str">
        <f>IF(AD30=100,"ОК"," ")</f>
        <v> </v>
      </c>
      <c r="AF30" s="90"/>
      <c r="AG30" s="3"/>
      <c r="AH30" s="3"/>
    </row>
    <row r="31" spans="1:34" ht="16.5">
      <c r="A31" s="12">
        <v>21</v>
      </c>
      <c r="B31" s="57">
        <v>96.2584</v>
      </c>
      <c r="C31" s="57">
        <v>1.9994</v>
      </c>
      <c r="D31" s="57">
        <v>0.6213</v>
      </c>
      <c r="E31" s="57">
        <v>0.096</v>
      </c>
      <c r="F31" s="57">
        <v>0.0939</v>
      </c>
      <c r="G31" s="57">
        <v>0.0059</v>
      </c>
      <c r="H31" s="57">
        <v>0.0177</v>
      </c>
      <c r="I31" s="57">
        <v>0.0119</v>
      </c>
      <c r="J31" s="57">
        <v>0.0063</v>
      </c>
      <c r="K31" s="57">
        <v>0.0049</v>
      </c>
      <c r="L31" s="57">
        <v>0.7312</v>
      </c>
      <c r="M31" s="57">
        <v>0.153</v>
      </c>
      <c r="N31" s="57">
        <v>0.697</v>
      </c>
      <c r="O31" s="58"/>
      <c r="P31" s="58">
        <v>34.17</v>
      </c>
      <c r="Q31" s="62">
        <f aca="true" t="shared" si="8" ref="Q31:Q36">P31/3.6</f>
        <v>9.491666666666667</v>
      </c>
      <c r="R31" s="51"/>
      <c r="S31" s="58">
        <v>37.88</v>
      </c>
      <c r="T31" s="42">
        <f aca="true" t="shared" si="9" ref="T31:T36">S31/3.6</f>
        <v>10.522222222222222</v>
      </c>
      <c r="U31" s="51"/>
      <c r="V31" s="58">
        <v>49.79</v>
      </c>
      <c r="W31" s="42">
        <f aca="true" t="shared" si="10" ref="W31:W39">V31/3.6</f>
        <v>13.830555555555556</v>
      </c>
      <c r="X31" s="63"/>
      <c r="Y31" s="64"/>
      <c r="Z31" s="45" t="s">
        <v>60</v>
      </c>
      <c r="AA31" s="45" t="s">
        <v>60</v>
      </c>
      <c r="AB31" s="55"/>
      <c r="AC31" s="31">
        <v>987.6724499999999</v>
      </c>
      <c r="AD31" s="4">
        <f>SUM(B32:M32)+$K$42+$N$42</f>
        <v>100.00000000000001</v>
      </c>
      <c r="AE31" s="5" t="str">
        <f t="shared" si="4"/>
        <v>ОК</v>
      </c>
      <c r="AF31" s="90"/>
      <c r="AG31" s="3"/>
      <c r="AH31" s="3"/>
    </row>
    <row r="32" spans="1:34" ht="17.25">
      <c r="A32" s="12">
        <v>22</v>
      </c>
      <c r="B32" s="57">
        <v>96.3398</v>
      </c>
      <c r="C32" s="57">
        <v>1.9537</v>
      </c>
      <c r="D32" s="57">
        <v>0.6053</v>
      </c>
      <c r="E32" s="57">
        <v>0.0945</v>
      </c>
      <c r="F32" s="57">
        <v>0.0918</v>
      </c>
      <c r="G32" s="57">
        <v>0.006</v>
      </c>
      <c r="H32" s="57">
        <v>0.0172</v>
      </c>
      <c r="I32" s="57">
        <v>0.0112</v>
      </c>
      <c r="J32" s="57">
        <v>0.0049</v>
      </c>
      <c r="K32" s="57">
        <v>0.0053</v>
      </c>
      <c r="L32" s="57">
        <v>0.7211</v>
      </c>
      <c r="M32" s="57">
        <v>0.1492</v>
      </c>
      <c r="N32" s="57">
        <v>0.6964</v>
      </c>
      <c r="O32" s="58"/>
      <c r="P32" s="58">
        <v>34.15</v>
      </c>
      <c r="Q32" s="62">
        <f t="shared" si="8"/>
        <v>9.48611111111111</v>
      </c>
      <c r="R32" s="51"/>
      <c r="S32" s="58">
        <v>37.85</v>
      </c>
      <c r="T32" s="42">
        <f t="shared" si="9"/>
        <v>10.51388888888889</v>
      </c>
      <c r="U32" s="51"/>
      <c r="V32" s="58">
        <v>49.78</v>
      </c>
      <c r="W32" s="42">
        <f t="shared" si="10"/>
        <v>13.827777777777778</v>
      </c>
      <c r="X32" s="54"/>
      <c r="Y32" s="33"/>
      <c r="Z32" s="45"/>
      <c r="AA32" s="45"/>
      <c r="AB32" s="46"/>
      <c r="AC32" s="31">
        <v>953.95871</v>
      </c>
      <c r="AD32" s="4">
        <f t="shared" si="3"/>
        <v>100.00000000000001</v>
      </c>
      <c r="AE32" s="5" t="str">
        <f t="shared" si="4"/>
        <v>ОК</v>
      </c>
      <c r="AF32" s="90"/>
      <c r="AG32" s="3"/>
      <c r="AH32" s="3"/>
    </row>
    <row r="33" spans="1:34" ht="16.5">
      <c r="A33" s="12">
        <v>23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8"/>
      <c r="P33" s="52">
        <v>34.15</v>
      </c>
      <c r="Q33" s="50">
        <f t="shared" si="8"/>
        <v>9.48611111111111</v>
      </c>
      <c r="R33" s="51"/>
      <c r="S33" s="52">
        <v>37.85</v>
      </c>
      <c r="T33" s="53">
        <f t="shared" si="9"/>
        <v>10.51388888888889</v>
      </c>
      <c r="U33" s="51"/>
      <c r="V33" s="52">
        <v>49.78</v>
      </c>
      <c r="W33" s="53">
        <f t="shared" si="10"/>
        <v>13.827777777777778</v>
      </c>
      <c r="X33" s="43"/>
      <c r="Y33" s="33"/>
      <c r="Z33" s="45"/>
      <c r="AA33" s="57"/>
      <c r="AB33" s="55"/>
      <c r="AC33" s="31">
        <v>966.1201699999999</v>
      </c>
      <c r="AD33" s="4">
        <f>SUM(B33:M33)+$K$42+$N$42</f>
        <v>0</v>
      </c>
      <c r="AE33" s="5" t="str">
        <f>IF(AD33=100,"ОК"," ")</f>
        <v> </v>
      </c>
      <c r="AF33" s="90"/>
      <c r="AG33" s="3"/>
      <c r="AH33" s="3"/>
    </row>
    <row r="34" spans="1:34" ht="15.75" customHeight="1">
      <c r="A34" s="12">
        <v>24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8"/>
      <c r="P34" s="52">
        <v>34.15</v>
      </c>
      <c r="Q34" s="50">
        <f t="shared" si="8"/>
        <v>9.48611111111111</v>
      </c>
      <c r="R34" s="51"/>
      <c r="S34" s="52">
        <v>37.85</v>
      </c>
      <c r="T34" s="53">
        <f t="shared" si="9"/>
        <v>10.51388888888889</v>
      </c>
      <c r="U34" s="51"/>
      <c r="V34" s="52">
        <v>49.78</v>
      </c>
      <c r="W34" s="53">
        <f t="shared" si="10"/>
        <v>13.827777777777778</v>
      </c>
      <c r="X34" s="43"/>
      <c r="Y34" s="33"/>
      <c r="Z34" s="45"/>
      <c r="AA34" s="45"/>
      <c r="AB34" s="46"/>
      <c r="AC34" s="31">
        <v>948.6271399999998</v>
      </c>
      <c r="AD34" s="4">
        <f t="shared" si="3"/>
        <v>0</v>
      </c>
      <c r="AE34" s="5" t="str">
        <f t="shared" si="4"/>
        <v> </v>
      </c>
      <c r="AF34" s="90"/>
      <c r="AG34" s="3"/>
      <c r="AH34" s="3"/>
    </row>
    <row r="35" spans="1:34" ht="17.25">
      <c r="A35" s="12">
        <v>25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8"/>
      <c r="P35" s="52">
        <v>34.15</v>
      </c>
      <c r="Q35" s="50">
        <f t="shared" si="8"/>
        <v>9.48611111111111</v>
      </c>
      <c r="R35" s="51"/>
      <c r="S35" s="52">
        <v>37.85</v>
      </c>
      <c r="T35" s="53">
        <f t="shared" si="9"/>
        <v>10.51388888888889</v>
      </c>
      <c r="U35" s="51"/>
      <c r="V35" s="52">
        <v>49.78</v>
      </c>
      <c r="W35" s="53">
        <f t="shared" si="10"/>
        <v>13.827777777777778</v>
      </c>
      <c r="X35" s="43"/>
      <c r="Y35" s="33"/>
      <c r="Z35" s="45"/>
      <c r="AA35" s="46"/>
      <c r="AB35" s="75"/>
      <c r="AC35" s="31">
        <v>944.8303400000002</v>
      </c>
      <c r="AD35" s="4">
        <f t="shared" si="3"/>
        <v>0</v>
      </c>
      <c r="AE35" s="5" t="str">
        <f t="shared" si="4"/>
        <v> </v>
      </c>
      <c r="AF35" s="90"/>
      <c r="AG35" s="3"/>
      <c r="AH35" s="3"/>
    </row>
    <row r="36" spans="1:34" ht="16.5">
      <c r="A36" s="12">
        <v>26</v>
      </c>
      <c r="B36" s="57">
        <v>96.355</v>
      </c>
      <c r="C36" s="57">
        <v>1.942</v>
      </c>
      <c r="D36" s="57">
        <v>0.6137</v>
      </c>
      <c r="E36" s="57">
        <v>0.0959</v>
      </c>
      <c r="F36" s="57">
        <v>0.0937</v>
      </c>
      <c r="G36" s="57">
        <v>0.0068</v>
      </c>
      <c r="H36" s="57">
        <v>0.0169</v>
      </c>
      <c r="I36" s="57">
        <v>0.0113</v>
      </c>
      <c r="J36" s="57">
        <v>0.0061</v>
      </c>
      <c r="K36" s="57">
        <v>0.0048</v>
      </c>
      <c r="L36" s="57">
        <v>0.7078</v>
      </c>
      <c r="M36" s="57">
        <v>0.146</v>
      </c>
      <c r="N36" s="57">
        <v>0.6964</v>
      </c>
      <c r="O36" s="58"/>
      <c r="P36" s="58">
        <v>34.16</v>
      </c>
      <c r="Q36" s="62">
        <f t="shared" si="8"/>
        <v>9.488888888888887</v>
      </c>
      <c r="R36" s="51"/>
      <c r="S36" s="58">
        <v>37.87</v>
      </c>
      <c r="T36" s="42">
        <f t="shared" si="9"/>
        <v>10.519444444444444</v>
      </c>
      <c r="U36" s="51"/>
      <c r="V36" s="58">
        <v>49.8</v>
      </c>
      <c r="W36" s="42">
        <f t="shared" si="10"/>
        <v>13.833333333333332</v>
      </c>
      <c r="X36" s="60"/>
      <c r="Y36" s="45"/>
      <c r="Z36" s="45"/>
      <c r="AA36" s="57"/>
      <c r="AB36" s="55"/>
      <c r="AC36" s="31">
        <v>926.46307</v>
      </c>
      <c r="AD36" s="4">
        <f t="shared" si="3"/>
        <v>100.00000000000001</v>
      </c>
      <c r="AE36" s="5" t="str">
        <f t="shared" si="4"/>
        <v>ОК</v>
      </c>
      <c r="AF36" s="90"/>
      <c r="AG36" s="3"/>
      <c r="AH36" s="3"/>
    </row>
    <row r="37" spans="1:34" ht="16.5">
      <c r="A37" s="12">
        <v>27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8"/>
      <c r="P37" s="52">
        <v>34.16</v>
      </c>
      <c r="Q37" s="50">
        <f>P37/3.6</f>
        <v>9.488888888888887</v>
      </c>
      <c r="R37" s="51"/>
      <c r="S37" s="52">
        <v>37.87</v>
      </c>
      <c r="T37" s="53">
        <f>S37/3.6</f>
        <v>10.519444444444444</v>
      </c>
      <c r="U37" s="51"/>
      <c r="V37" s="52">
        <v>49.8</v>
      </c>
      <c r="W37" s="53">
        <f>V37/3.6</f>
        <v>13.833333333333332</v>
      </c>
      <c r="X37" s="63"/>
      <c r="Y37" s="64"/>
      <c r="Z37" s="67"/>
      <c r="AA37" s="67"/>
      <c r="AB37" s="55"/>
      <c r="AC37" s="31">
        <v>910.53105</v>
      </c>
      <c r="AD37" s="4">
        <f>SUM(B37:M37)+$K$42+$N$42</f>
        <v>0</v>
      </c>
      <c r="AE37" s="5" t="str">
        <f t="shared" si="4"/>
        <v> </v>
      </c>
      <c r="AF37" s="90"/>
      <c r="AG37" s="3"/>
      <c r="AH37" s="3"/>
    </row>
    <row r="38" spans="1:34" ht="16.5">
      <c r="A38" s="12">
        <v>28</v>
      </c>
      <c r="B38" s="57">
        <v>96.3344</v>
      </c>
      <c r="C38" s="57">
        <v>1.9433</v>
      </c>
      <c r="D38" s="57">
        <v>0.6195</v>
      </c>
      <c r="E38" s="57">
        <v>0.0968</v>
      </c>
      <c r="F38" s="57">
        <v>0.0944</v>
      </c>
      <c r="G38" s="57">
        <v>0.0064</v>
      </c>
      <c r="H38" s="57">
        <v>0.0175</v>
      </c>
      <c r="I38" s="57">
        <v>0.012</v>
      </c>
      <c r="J38" s="57">
        <v>0.0087</v>
      </c>
      <c r="K38" s="57">
        <v>0.0048</v>
      </c>
      <c r="L38" s="57">
        <v>0.7159</v>
      </c>
      <c r="M38" s="57">
        <v>0.1461</v>
      </c>
      <c r="N38" s="57">
        <v>0.6966</v>
      </c>
      <c r="O38" s="58"/>
      <c r="P38" s="58">
        <v>34.17</v>
      </c>
      <c r="Q38" s="37">
        <f>P38/3.6</f>
        <v>9.491666666666667</v>
      </c>
      <c r="R38" s="38"/>
      <c r="S38" s="58">
        <v>37.87</v>
      </c>
      <c r="T38" s="40">
        <f>S38/3.6</f>
        <v>10.519444444444444</v>
      </c>
      <c r="U38" s="38"/>
      <c r="V38" s="58">
        <v>49.8</v>
      </c>
      <c r="W38" s="42">
        <f t="shared" si="10"/>
        <v>13.833333333333332</v>
      </c>
      <c r="X38" s="60">
        <v>-21.5</v>
      </c>
      <c r="Y38" s="64">
        <v>-16</v>
      </c>
      <c r="Z38" s="45" t="s">
        <v>60</v>
      </c>
      <c r="AA38" s="45" t="s">
        <v>60</v>
      </c>
      <c r="AB38" s="55"/>
      <c r="AC38" s="31">
        <v>965.3283200000001</v>
      </c>
      <c r="AD38" s="4">
        <f>SUM(B38:M38)+$K$42+$N$42</f>
        <v>99.99980000000001</v>
      </c>
      <c r="AE38" s="5" t="str">
        <f t="shared" si="4"/>
        <v> </v>
      </c>
      <c r="AF38" s="90"/>
      <c r="AG38" s="3"/>
      <c r="AH38" s="3"/>
    </row>
    <row r="39" spans="1:34" ht="16.5">
      <c r="A39" s="12">
        <v>29</v>
      </c>
      <c r="B39" s="57">
        <v>96.3677</v>
      </c>
      <c r="C39" s="57">
        <v>1.9231</v>
      </c>
      <c r="D39" s="57">
        <v>0.6113</v>
      </c>
      <c r="E39" s="57">
        <v>0.0957</v>
      </c>
      <c r="F39" s="57">
        <v>0.0936</v>
      </c>
      <c r="G39" s="57">
        <v>0.006</v>
      </c>
      <c r="H39" s="57">
        <v>0.0171</v>
      </c>
      <c r="I39" s="57">
        <v>0.0116</v>
      </c>
      <c r="J39" s="57">
        <v>0.0067</v>
      </c>
      <c r="K39" s="57">
        <v>0.0046</v>
      </c>
      <c r="L39" s="57">
        <v>0.7175</v>
      </c>
      <c r="M39" s="57">
        <v>0.1452</v>
      </c>
      <c r="N39" s="57">
        <v>0.6963</v>
      </c>
      <c r="O39" s="58"/>
      <c r="P39" s="58">
        <v>34.15</v>
      </c>
      <c r="Q39" s="62">
        <f>P39/3.6</f>
        <v>9.48611111111111</v>
      </c>
      <c r="R39" s="59"/>
      <c r="S39" s="58">
        <v>37.86</v>
      </c>
      <c r="T39" s="42">
        <f>S39/3.6</f>
        <v>10.516666666666666</v>
      </c>
      <c r="U39" s="59"/>
      <c r="V39" s="58">
        <v>49.79</v>
      </c>
      <c r="W39" s="42">
        <f t="shared" si="10"/>
        <v>13.830555555555556</v>
      </c>
      <c r="X39" s="43"/>
      <c r="Y39" s="33"/>
      <c r="Z39" s="45"/>
      <c r="AA39" s="45"/>
      <c r="AB39" s="55" t="s">
        <v>61</v>
      </c>
      <c r="AC39" s="31">
        <v>1138.3426200000001</v>
      </c>
      <c r="AD39" s="4">
        <f t="shared" si="3"/>
        <v>100.00009999999999</v>
      </c>
      <c r="AE39" s="5" t="str">
        <f t="shared" si="4"/>
        <v> </v>
      </c>
      <c r="AF39" s="90"/>
      <c r="AG39" s="3"/>
      <c r="AH39" s="3"/>
    </row>
    <row r="40" spans="1:34" ht="16.5">
      <c r="A40" s="12">
        <v>30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8"/>
      <c r="P40" s="52">
        <v>34.15</v>
      </c>
      <c r="Q40" s="50">
        <f>P40/3.6</f>
        <v>9.48611111111111</v>
      </c>
      <c r="R40" s="51"/>
      <c r="S40" s="52">
        <v>37.86</v>
      </c>
      <c r="T40" s="53">
        <f>S40/3.6</f>
        <v>10.516666666666666</v>
      </c>
      <c r="U40" s="51"/>
      <c r="V40" s="76">
        <v>49.79</v>
      </c>
      <c r="W40" s="53">
        <f>V40/3.6</f>
        <v>13.830555555555556</v>
      </c>
      <c r="X40" s="77"/>
      <c r="Y40" s="78"/>
      <c r="Z40" s="45"/>
      <c r="AA40" s="45"/>
      <c r="AB40" s="79"/>
      <c r="AC40" s="31">
        <v>1180.3541100000002</v>
      </c>
      <c r="AD40" s="4">
        <f t="shared" si="3"/>
        <v>0</v>
      </c>
      <c r="AE40" s="5" t="str">
        <f t="shared" si="4"/>
        <v> </v>
      </c>
      <c r="AF40" s="90"/>
      <c r="AG40" s="3"/>
      <c r="AH40" s="3"/>
    </row>
    <row r="41" spans="1:34" ht="17.25" thickBot="1">
      <c r="A41" s="13">
        <v>31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8"/>
      <c r="P41" s="52">
        <v>34.15</v>
      </c>
      <c r="Q41" s="50">
        <f>P41/3.6</f>
        <v>9.48611111111111</v>
      </c>
      <c r="R41" s="80"/>
      <c r="S41" s="52">
        <v>37.86</v>
      </c>
      <c r="T41" s="53">
        <f>S41/3.6</f>
        <v>10.516666666666666</v>
      </c>
      <c r="U41" s="81"/>
      <c r="V41" s="82">
        <v>49.79</v>
      </c>
      <c r="W41" s="83">
        <f>V41/3.6</f>
        <v>13.830555555555556</v>
      </c>
      <c r="X41" s="84"/>
      <c r="Y41" s="85"/>
      <c r="Z41" s="86"/>
      <c r="AA41" s="87"/>
      <c r="AB41" s="88"/>
      <c r="AC41" s="32">
        <v>1190.83976</v>
      </c>
      <c r="AD41" s="4">
        <f t="shared" si="3"/>
        <v>0</v>
      </c>
      <c r="AE41" s="5" t="str">
        <f t="shared" si="4"/>
        <v> </v>
      </c>
      <c r="AF41" s="90"/>
      <c r="AG41" s="3"/>
      <c r="AH41" s="3"/>
    </row>
    <row r="42" spans="1:34" ht="15" customHeight="1" thickBot="1">
      <c r="A42" s="143" t="s">
        <v>25</v>
      </c>
      <c r="B42" s="143"/>
      <c r="C42" s="143"/>
      <c r="D42" s="143"/>
      <c r="E42" s="143"/>
      <c r="F42" s="143"/>
      <c r="G42" s="143"/>
      <c r="H42" s="144"/>
      <c r="I42" s="150" t="s">
        <v>23</v>
      </c>
      <c r="J42" s="151"/>
      <c r="K42" s="14">
        <v>0</v>
      </c>
      <c r="L42" s="141" t="s">
        <v>24</v>
      </c>
      <c r="M42" s="142"/>
      <c r="N42" s="15">
        <v>0</v>
      </c>
      <c r="O42" s="111">
        <f>SUMPRODUCT(O11:O41,AC11:AC41)/SUM(AC11:AC41)</f>
        <v>0</v>
      </c>
      <c r="P42" s="107">
        <f>SUMPRODUCT(P11:P41,AC11:AC41)/SUM(AC11:AC41)</f>
        <v>32.15957975840452</v>
      </c>
      <c r="Q42" s="107">
        <f>SUMPRODUCT(Q11:Q41,AC11:AC41)/SUM(AC11:AC41)</f>
        <v>8.933216599556811</v>
      </c>
      <c r="R42" s="107">
        <f>SUMPRODUCT(R11:R41,AC11:AC41)/SUM(AC11:AC41)</f>
        <v>0</v>
      </c>
      <c r="S42" s="107">
        <f>SUMPRODUCT(S11:S41,AC11:AC41)/SUM(AC11:AC41)</f>
        <v>35.649439758786</v>
      </c>
      <c r="T42" s="109">
        <f>SUMPRODUCT(T11:T41,AC11:AC41)/SUM(AC11:AC41)</f>
        <v>9.902622155218339</v>
      </c>
      <c r="U42" s="16"/>
      <c r="V42" s="17"/>
      <c r="W42" s="22"/>
      <c r="X42" s="22"/>
      <c r="Y42" s="22"/>
      <c r="Z42" s="22"/>
      <c r="AA42" s="103" t="s">
        <v>54</v>
      </c>
      <c r="AB42" s="104"/>
      <c r="AC42" s="21">
        <v>31694.941000000003</v>
      </c>
      <c r="AD42" s="4"/>
      <c r="AE42" s="5"/>
      <c r="AF42" s="90"/>
      <c r="AG42" s="3"/>
      <c r="AH42" s="3"/>
    </row>
    <row r="43" spans="1:29" ht="19.5" customHeight="1" thickBot="1">
      <c r="A43" s="18"/>
      <c r="B43" s="19"/>
      <c r="C43" s="19"/>
      <c r="D43" s="19"/>
      <c r="E43" s="19"/>
      <c r="F43" s="19"/>
      <c r="G43" s="19"/>
      <c r="H43" s="113" t="s">
        <v>3</v>
      </c>
      <c r="I43" s="114"/>
      <c r="J43" s="114"/>
      <c r="K43" s="114"/>
      <c r="L43" s="114"/>
      <c r="M43" s="114"/>
      <c r="N43" s="115"/>
      <c r="O43" s="112"/>
      <c r="P43" s="108"/>
      <c r="Q43" s="108"/>
      <c r="R43" s="108"/>
      <c r="S43" s="108"/>
      <c r="T43" s="110"/>
      <c r="U43" s="16"/>
      <c r="V43" s="19"/>
      <c r="W43" s="19"/>
      <c r="X43" s="19"/>
      <c r="Y43" s="19"/>
      <c r="Z43" s="19"/>
      <c r="AA43" s="19"/>
      <c r="AB43" s="19"/>
      <c r="AC43" s="20"/>
    </row>
    <row r="44" spans="1:8" ht="19.5" customHeight="1">
      <c r="A44" s="146" t="s">
        <v>53</v>
      </c>
      <c r="B44" s="146"/>
      <c r="C44" s="146"/>
      <c r="D44" s="146"/>
      <c r="E44" s="146"/>
      <c r="F44" s="146"/>
      <c r="G44" s="146"/>
      <c r="H44" s="146"/>
    </row>
    <row r="45" spans="1:23" ht="24" customHeight="1">
      <c r="A45" s="9"/>
      <c r="B45" s="8" t="s">
        <v>62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27" t="s">
        <v>63</v>
      </c>
      <c r="O45" s="127"/>
      <c r="P45" s="127"/>
      <c r="Q45" s="10"/>
      <c r="R45" s="10"/>
      <c r="S45" s="10"/>
      <c r="T45" s="9"/>
      <c r="U45" s="91" t="s">
        <v>59</v>
      </c>
      <c r="V45" s="91"/>
      <c r="W45" s="91"/>
    </row>
    <row r="46" spans="1:23" ht="15.75">
      <c r="A46" s="9"/>
      <c r="B46" s="9"/>
      <c r="C46" s="9"/>
      <c r="D46" s="8" t="s">
        <v>5</v>
      </c>
      <c r="E46" s="9"/>
      <c r="F46" s="9"/>
      <c r="G46" s="9"/>
      <c r="H46" s="9"/>
      <c r="I46" s="9"/>
      <c r="J46" s="9"/>
      <c r="K46" s="9"/>
      <c r="L46" s="9"/>
      <c r="M46" s="9"/>
      <c r="N46" s="126" t="s">
        <v>6</v>
      </c>
      <c r="O46" s="126"/>
      <c r="P46" s="126"/>
      <c r="Q46" s="9"/>
      <c r="R46" s="8" t="s">
        <v>7</v>
      </c>
      <c r="S46" s="9"/>
      <c r="T46" s="9"/>
      <c r="U46" s="9"/>
      <c r="V46" s="8" t="s">
        <v>8</v>
      </c>
      <c r="W46" s="9"/>
    </row>
    <row r="47" spans="1:23" ht="24.75" customHeight="1">
      <c r="A47" s="9"/>
      <c r="B47" s="8" t="s">
        <v>47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28" t="s">
        <v>51</v>
      </c>
      <c r="O47" s="128"/>
      <c r="P47" s="128"/>
      <c r="Q47" s="11"/>
      <c r="R47" s="11"/>
      <c r="S47" s="11"/>
      <c r="T47" s="9"/>
      <c r="U47" s="91" t="s">
        <v>59</v>
      </c>
      <c r="V47" s="91"/>
      <c r="W47" s="91"/>
    </row>
    <row r="48" spans="1:23" ht="15.75">
      <c r="A48" s="9"/>
      <c r="B48" s="9"/>
      <c r="C48" s="9"/>
      <c r="D48" s="9"/>
      <c r="E48" s="8" t="s">
        <v>9</v>
      </c>
      <c r="F48" s="9"/>
      <c r="G48" s="9"/>
      <c r="H48" s="9"/>
      <c r="I48" s="9"/>
      <c r="J48" s="9"/>
      <c r="K48" s="9"/>
      <c r="L48" s="9"/>
      <c r="M48" s="9"/>
      <c r="N48" s="126" t="s">
        <v>6</v>
      </c>
      <c r="O48" s="126"/>
      <c r="P48" s="126"/>
      <c r="Q48" s="9"/>
      <c r="R48" s="8" t="s">
        <v>7</v>
      </c>
      <c r="S48" s="9"/>
      <c r="T48" s="9"/>
      <c r="U48" s="9"/>
      <c r="V48" s="8" t="s">
        <v>8</v>
      </c>
      <c r="W48" s="9"/>
    </row>
    <row r="49" spans="1:23" ht="30" customHeight="1">
      <c r="A49" s="9"/>
      <c r="B49" s="8" t="s">
        <v>48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27" t="s">
        <v>52</v>
      </c>
      <c r="O49" s="127"/>
      <c r="P49" s="127"/>
      <c r="Q49" s="11"/>
      <c r="R49" s="11"/>
      <c r="S49" s="11"/>
      <c r="T49" s="9"/>
      <c r="U49" s="91" t="s">
        <v>59</v>
      </c>
      <c r="V49" s="91"/>
      <c r="W49" s="91"/>
    </row>
    <row r="50" spans="1:23" ht="15.75">
      <c r="A50" s="9"/>
      <c r="B50" s="9"/>
      <c r="C50" s="9"/>
      <c r="D50" s="9"/>
      <c r="E50" s="8" t="s">
        <v>17</v>
      </c>
      <c r="F50" s="9"/>
      <c r="G50" s="9"/>
      <c r="H50" s="9"/>
      <c r="I50" s="9"/>
      <c r="J50" s="9"/>
      <c r="K50" s="9"/>
      <c r="L50" s="9"/>
      <c r="M50" s="9"/>
      <c r="N50" s="126" t="s">
        <v>6</v>
      </c>
      <c r="O50" s="126"/>
      <c r="P50" s="126"/>
      <c r="Q50" s="9"/>
      <c r="R50" s="8" t="s">
        <v>7</v>
      </c>
      <c r="S50" s="9"/>
      <c r="T50" s="9"/>
      <c r="U50" s="9"/>
      <c r="V50" s="8" t="s">
        <v>8</v>
      </c>
      <c r="W50" s="9"/>
    </row>
  </sheetData>
  <sheetProtection/>
  <mergeCells count="58">
    <mergeCell ref="R42:R43"/>
    <mergeCell ref="T9:T10"/>
    <mergeCell ref="Q42:Q43"/>
    <mergeCell ref="Q9:Q10"/>
    <mergeCell ref="R9:R10"/>
    <mergeCell ref="S9:S10"/>
    <mergeCell ref="B9:B10"/>
    <mergeCell ref="C9:C10"/>
    <mergeCell ref="D9:D10"/>
    <mergeCell ref="E9:E10"/>
    <mergeCell ref="F9:F10"/>
    <mergeCell ref="I42:J42"/>
    <mergeCell ref="G9:G10"/>
    <mergeCell ref="H9:H10"/>
    <mergeCell ref="P42:P43"/>
    <mergeCell ref="M9:M10"/>
    <mergeCell ref="L42:M42"/>
    <mergeCell ref="A42:H42"/>
    <mergeCell ref="O9:O10"/>
    <mergeCell ref="A44:H44"/>
    <mergeCell ref="A7:A10"/>
    <mergeCell ref="I9:I10"/>
    <mergeCell ref="J9:J10"/>
    <mergeCell ref="K9:K10"/>
    <mergeCell ref="K2:AC2"/>
    <mergeCell ref="K3:AC3"/>
    <mergeCell ref="K4:AC4"/>
    <mergeCell ref="AC7:AC10"/>
    <mergeCell ref="N7:W7"/>
    <mergeCell ref="L9:L10"/>
    <mergeCell ref="U9:U10"/>
    <mergeCell ref="N8:N10"/>
    <mergeCell ref="N50:P50"/>
    <mergeCell ref="N49:P49"/>
    <mergeCell ref="N47:P47"/>
    <mergeCell ref="N45:P45"/>
    <mergeCell ref="N46:P46"/>
    <mergeCell ref="N48:P48"/>
    <mergeCell ref="AA42:AB42"/>
    <mergeCell ref="Z7:Z10"/>
    <mergeCell ref="S42:S43"/>
    <mergeCell ref="T42:T43"/>
    <mergeCell ref="O42:O43"/>
    <mergeCell ref="H43:N43"/>
    <mergeCell ref="AA7:AA10"/>
    <mergeCell ref="W9:W10"/>
    <mergeCell ref="B7:M8"/>
    <mergeCell ref="P9:P10"/>
    <mergeCell ref="U45:W45"/>
    <mergeCell ref="U47:W47"/>
    <mergeCell ref="U49:W49"/>
    <mergeCell ref="K5:AC5"/>
    <mergeCell ref="K6:N6"/>
    <mergeCell ref="P6:T6"/>
    <mergeCell ref="AB7:AB10"/>
    <mergeCell ref="Y7:Y10"/>
    <mergeCell ref="X7:X10"/>
    <mergeCell ref="V9:V10"/>
  </mergeCells>
  <printOptions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Мосейчук Владислав Иванович</dc:creator>
  <cp:keywords/>
  <dc:description/>
  <cp:lastModifiedBy>Степанова Ольга Григорьевна</cp:lastModifiedBy>
  <cp:lastPrinted>2017-01-04T12:30:14Z</cp:lastPrinted>
  <dcterms:created xsi:type="dcterms:W3CDTF">2016-10-07T07:24:19Z</dcterms:created>
  <dcterms:modified xsi:type="dcterms:W3CDTF">2017-01-04T12:30:21Z</dcterms:modified>
  <cp:category/>
  <cp:version/>
  <cp:contentType/>
  <cp:contentStatus/>
</cp:coreProperties>
</file>