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sharedStrings.xml><?xml version="1.0" encoding="utf-8"?>
<sst xmlns="http://schemas.openxmlformats.org/spreadsheetml/2006/main" count="78" uniqueCount="66">
  <si>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</si>
  <si>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</si>
  <si>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</si>
  <si>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</si>
  <si>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</si>
  <si>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</si>
  <si>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</si>
  <si>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</si>
  <si>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</si>
  <si>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</si>
  <si>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</si>
  <si>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</si>
  <si>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</si>
  <si>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</si>
  <si>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</si>
  <si>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</si>
  <si>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</si>
  <si>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</si>
  <si>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</si>
  <si>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</si>
  <si>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</si>
  <si>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</si>
  <si>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</si>
  <si>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</si>
  <si>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</si>
  <si>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</si>
  <si>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</si>
  <si>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</si>
  <si>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</si>
  <si>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</si>
  <si>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</si>
  <si>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</si>
  <si>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</si>
  <si>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</si>
  <si>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</si>
  <si>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</si>
  <si>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</si>
  <si>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</si>
  <si>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</si>
  <si>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</si>
  <si>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</si>
  <si>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</si>
  <si>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</si>
  <si>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</si>
  <si>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</si>
  <si>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</si>
  <si>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</si>
  <si>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</si>
  <si>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</si>
  <si>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 ГРС смт.Софіївка, ГРС с.Гуляй поле , ГРС с.Лозуватка (Преображенка), ГРС с.Олександрівка , ГРС м.Зеленодольськ, ГРС с.Червона Зірка( Апостолово2),  </t>
  </si>
  <si>
    <t>Криворізьке ЛВУМГ</t>
  </si>
  <si>
    <t>О.Г.Степанова</t>
  </si>
  <si>
    <t>Ю.А.Байда</t>
  </si>
  <si>
    <t>Всього*:</t>
  </si>
  <si>
    <t>*  Обсяг природного газу за місяць з урахуванням ВТВ</t>
  </si>
  <si>
    <t xml:space="preserve">ГРС м.Апостолове, ГРС с.Дмитрівка, ГРС с.Кірове , ГРС с.Лошкарівка, ГРС м.Нікополь, ГРС с.Олександропіль, ГРС м.Марганець, ГРС м.Орджонікідзе ,                                                                  ГРС с.Південне           ( Нікополь 2) </t>
  </si>
  <si>
    <t xml:space="preserve">переданого Криворізьким ЛВУМГ   та прийнятого  ПАТ "Криворіжгаз" ПАТ Дніпропетровськгаз Дніпропетровська обл, ВАТ Кіровоградгаз Кіровоградська обл,                        </t>
  </si>
  <si>
    <r>
      <t xml:space="preserve">ТОВ"ІНТЕРПАЙП НІКОТЬЮБ" </t>
    </r>
    <r>
      <rPr>
        <b/>
        <sz val="12"/>
        <color indexed="8"/>
        <rFont val="Times New Roman"/>
        <family val="1"/>
      </rPr>
      <t>по ГРС-1 м.Кривий Ріг</t>
    </r>
    <r>
      <rPr>
        <sz val="12"/>
        <color indexed="8"/>
        <rFont val="Times New Roman"/>
        <family val="1"/>
      </rPr>
      <t>,ГРС 1Ам.Кривий Ріг,  ГРС 2  м.Кривий Ріг,ГРС с.Широке( Мічуріна) ,  ГРС с.Червоноармійське,</t>
    </r>
  </si>
  <si>
    <r>
      <t xml:space="preserve"> ГРС с.Південне(Нікополь2),ГРС с.Новоюлівка               </t>
    </r>
    <r>
      <rPr>
        <b/>
        <sz val="12"/>
        <color indexed="8"/>
        <rFont val="Times New Roman"/>
        <family val="1"/>
      </rPr>
      <t>маршрут  № 614</t>
    </r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</si>
  <si>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</si>
  <si>
    <t>по газопроводу ШДО , ШДКРІ                            за період з 01.12.2016 по 31.12.2016</t>
  </si>
  <si>
    <t>3.01.2017р.</t>
  </si>
  <si>
    <t>&lt;0,1</t>
  </si>
  <si>
    <t>відсутні</t>
  </si>
  <si>
    <t>В.о.начальника   Криворізького    ЛВУМГ    _____________________________________________________________________________________________________________</t>
  </si>
  <si>
    <t>В.І.Чушак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</si>
</sst>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.5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164" fontId="60" fillId="0" borderId="14" xfId="0" applyNumberFormat="1" applyFont="1" applyBorder="1" applyAlignment="1" applyProtection="1">
      <alignment/>
      <protection locked="0"/>
    </xf>
    <xf numFmtId="164" fontId="60" fillId="0" borderId="15" xfId="0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3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164" fontId="10" fillId="0" borderId="16" xfId="0" applyNumberFormat="1" applyFont="1" applyBorder="1" applyAlignment="1">
      <alignment horizontal="center" wrapText="1"/>
    </xf>
    <xf numFmtId="164" fontId="68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>
      <alignment horizontal="center" wrapText="1"/>
    </xf>
    <xf numFmtId="1" fontId="10" fillId="33" borderId="16" xfId="0" applyNumberFormat="1" applyFont="1" applyFill="1" applyBorder="1" applyAlignment="1">
      <alignment horizontal="center" wrapText="1"/>
    </xf>
    <xf numFmtId="2" fontId="10" fillId="33" borderId="16" xfId="0" applyNumberFormat="1" applyFont="1" applyFill="1" applyBorder="1" applyAlignment="1">
      <alignment horizontal="center" wrapText="1"/>
    </xf>
    <xf numFmtId="4" fontId="68" fillId="0" borderId="17" xfId="0" applyNumberFormat="1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  <xf numFmtId="2" fontId="68" fillId="0" borderId="17" xfId="0" applyNumberFormat="1" applyFont="1" applyBorder="1" applyAlignment="1" applyProtection="1">
      <alignment horizontal="center" vertical="center" wrapText="1"/>
      <protection locked="0"/>
    </xf>
    <xf numFmtId="2" fontId="68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 wrapText="1"/>
    </xf>
    <xf numFmtId="0" fontId="68" fillId="0" borderId="19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>
      <alignment horizontal="center"/>
    </xf>
    <xf numFmtId="164" fontId="10" fillId="0" borderId="16" xfId="0" applyNumberFormat="1" applyFont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wrapText="1"/>
    </xf>
    <xf numFmtId="2" fontId="69" fillId="33" borderId="16" xfId="0" applyNumberFormat="1" applyFont="1" applyFill="1" applyBorder="1" applyAlignment="1">
      <alignment horizontal="center" wrapText="1"/>
    </xf>
    <xf numFmtId="4" fontId="6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2" fontId="6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0" borderId="19" xfId="0" applyFont="1" applyBorder="1" applyAlignment="1" applyProtection="1">
      <alignment horizontal="center" vertical="center" wrapText="1"/>
      <protection locked="0"/>
    </xf>
    <xf numFmtId="164" fontId="10" fillId="0" borderId="20" xfId="0" applyNumberFormat="1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2" fontId="10" fillId="33" borderId="21" xfId="0" applyNumberFormat="1" applyFont="1" applyFill="1" applyBorder="1" applyAlignment="1">
      <alignment horizontal="center" wrapText="1"/>
    </xf>
    <xf numFmtId="2" fontId="68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top" wrapText="1"/>
    </xf>
    <xf numFmtId="164" fontId="10" fillId="0" borderId="21" xfId="0" applyNumberFormat="1" applyFont="1" applyFill="1" applyBorder="1" applyAlignment="1">
      <alignment horizontal="center" wrapText="1"/>
    </xf>
    <xf numFmtId="0" fontId="68" fillId="0" borderId="23" xfId="0" applyFont="1" applyBorder="1" applyAlignment="1" applyProtection="1">
      <alignment horizontal="center" vertical="center" wrapText="1"/>
      <protection locked="0"/>
    </xf>
    <xf numFmtId="0" fontId="68" fillId="0" borderId="24" xfId="0" applyFont="1" applyBorder="1" applyAlignment="1" applyProtection="1">
      <alignment horizontal="center" vertical="center" wrapText="1"/>
      <protection locked="0"/>
    </xf>
    <xf numFmtId="2" fontId="10" fillId="33" borderId="25" xfId="0" applyNumberFormat="1" applyFont="1" applyFill="1" applyBorder="1" applyAlignment="1">
      <alignment horizontal="center" wrapText="1"/>
    </xf>
    <xf numFmtId="2" fontId="68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>
      <alignment horizontal="center" wrapText="1"/>
    </xf>
    <xf numFmtId="164" fontId="10" fillId="0" borderId="23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1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7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top" wrapText="1"/>
    </xf>
    <xf numFmtId="165" fontId="62" fillId="0" borderId="29" xfId="0" applyNumberFormat="1" applyFont="1" applyBorder="1" applyAlignment="1" applyProtection="1">
      <alignment vertical="center" wrapText="1"/>
      <protection/>
    </xf>
    <xf numFmtId="0" fontId="10" fillId="0" borderId="3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7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165" fontId="0" fillId="0" borderId="33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/>
    </xf>
    <xf numFmtId="166" fontId="10" fillId="0" borderId="19" xfId="0" applyNumberFormat="1" applyFont="1" applyFill="1" applyBorder="1" applyAlignment="1">
      <alignment horizontal="center" wrapText="1"/>
    </xf>
    <xf numFmtId="166" fontId="10" fillId="0" borderId="34" xfId="0" applyNumberFormat="1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166" fontId="10" fillId="0" borderId="36" xfId="0" applyNumberFormat="1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top" wrapText="1"/>
    </xf>
    <xf numFmtId="165" fontId="0" fillId="0" borderId="26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2" fontId="60" fillId="0" borderId="37" xfId="0" applyNumberFormat="1" applyFont="1" applyBorder="1" applyAlignment="1" applyProtection="1">
      <alignment horizontal="center" wrapText="1"/>
      <protection locked="0"/>
    </xf>
    <xf numFmtId="2" fontId="60" fillId="0" borderId="38" xfId="0" applyNumberFormat="1" applyFont="1" applyBorder="1" applyAlignment="1" applyProtection="1">
      <alignment horizontal="center" wrapText="1"/>
      <protection locked="0"/>
    </xf>
    <xf numFmtId="0" fontId="60" fillId="0" borderId="39" xfId="0" applyFont="1" applyBorder="1" applyAlignment="1" applyProtection="1">
      <alignment horizontal="center" vertical="center" wrapText="1"/>
      <protection locked="0"/>
    </xf>
    <xf numFmtId="0" fontId="60" fillId="0" borderId="4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60" fillId="0" borderId="41" xfId="0" applyFont="1" applyBorder="1" applyAlignment="1" applyProtection="1">
      <alignment horizontal="center" vertical="center" wrapText="1"/>
      <protection locked="0"/>
    </xf>
    <xf numFmtId="0" fontId="60" fillId="0" borderId="37" xfId="0" applyFont="1" applyBorder="1" applyAlignment="1" applyProtection="1">
      <alignment horizontal="center" vertical="center" wrapText="1"/>
      <protection locked="0"/>
    </xf>
    <xf numFmtId="0" fontId="62" fillId="0" borderId="42" xfId="0" applyFont="1" applyBorder="1" applyAlignment="1" applyProtection="1">
      <alignment horizontal="center" vertical="center" wrapText="1"/>
      <protection locked="0"/>
    </xf>
    <xf numFmtId="0" fontId="62" fillId="0" borderId="43" xfId="0" applyFont="1" applyBorder="1" applyAlignment="1" applyProtection="1">
      <alignment horizontal="center" vertical="center" wrapText="1"/>
      <protection locked="0"/>
    </xf>
    <xf numFmtId="0" fontId="60" fillId="0" borderId="44" xfId="0" applyFont="1" applyBorder="1" applyAlignment="1" applyProtection="1">
      <alignment horizontal="center" vertical="center" wrapText="1"/>
      <protection locked="0"/>
    </xf>
    <xf numFmtId="0" fontId="60" fillId="0" borderId="45" xfId="0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horizontal="left" vertical="center" textRotation="90" wrapText="1"/>
      <protection locked="0"/>
    </xf>
    <xf numFmtId="0" fontId="57" fillId="0" borderId="16" xfId="0" applyFont="1" applyBorder="1" applyAlignment="1" applyProtection="1">
      <alignment horizontal="left" vertical="center" textRotation="90" wrapText="1"/>
      <protection locked="0"/>
    </xf>
    <xf numFmtId="0" fontId="57" fillId="0" borderId="21" xfId="0" applyFont="1" applyBorder="1" applyAlignment="1" applyProtection="1">
      <alignment horizontal="left" vertical="center" textRotation="90" wrapText="1"/>
      <protection locked="0"/>
    </xf>
    <xf numFmtId="0" fontId="57" fillId="0" borderId="14" xfId="0" applyFont="1" applyBorder="1" applyAlignment="1" applyProtection="1">
      <alignment horizontal="center" vertical="center" textRotation="90" wrapText="1"/>
      <protection locked="0"/>
    </xf>
    <xf numFmtId="0" fontId="57" fillId="0" borderId="46" xfId="0" applyFont="1" applyBorder="1" applyAlignment="1" applyProtection="1">
      <alignment horizontal="center" vertical="center" textRotation="90" wrapText="1"/>
      <protection locked="0"/>
    </xf>
    <xf numFmtId="0" fontId="57" fillId="0" borderId="44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0" fontId="57" fillId="0" borderId="47" xfId="0" applyFont="1" applyBorder="1" applyAlignment="1" applyProtection="1">
      <alignment horizontal="center" vertical="center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48" xfId="0" applyFont="1" applyBorder="1" applyAlignment="1" applyProtection="1">
      <alignment horizontal="center" vertical="center" wrapText="1"/>
      <protection locked="0"/>
    </xf>
    <xf numFmtId="0" fontId="57" fillId="0" borderId="43" xfId="0" applyFont="1" applyBorder="1" applyAlignment="1" applyProtection="1">
      <alignment horizontal="center" vertical="center" wrapText="1"/>
      <protection locked="0"/>
    </xf>
    <xf numFmtId="0" fontId="57" fillId="0" borderId="49" xfId="0" applyFont="1" applyBorder="1" applyAlignment="1" applyProtection="1">
      <alignment horizontal="center" vertical="center" textRotation="90" wrapText="1"/>
      <protection locked="0"/>
    </xf>
    <xf numFmtId="0" fontId="57" fillId="0" borderId="18" xfId="0" applyFont="1" applyBorder="1" applyAlignment="1" applyProtection="1">
      <alignment horizontal="center" vertical="center" textRotation="90" wrapText="1"/>
      <protection locked="0"/>
    </xf>
    <xf numFmtId="0" fontId="57" fillId="0" borderId="41" xfId="0" applyFont="1" applyBorder="1" applyAlignment="1" applyProtection="1">
      <alignment horizontal="center" vertical="center" textRotation="90" wrapText="1"/>
      <protection locked="0"/>
    </xf>
    <xf numFmtId="0" fontId="57" fillId="0" borderId="50" xfId="0" applyFont="1" applyBorder="1" applyAlignment="1" applyProtection="1">
      <alignment horizontal="center" vertical="center" textRotation="90" wrapText="1"/>
      <protection locked="0"/>
    </xf>
    <xf numFmtId="0" fontId="57" fillId="0" borderId="37" xfId="0" applyFont="1" applyBorder="1" applyAlignment="1" applyProtection="1">
      <alignment horizontal="center" vertical="center" textRotation="90" wrapText="1"/>
      <protection locked="0"/>
    </xf>
    <xf numFmtId="0" fontId="57" fillId="0" borderId="39" xfId="0" applyFont="1" applyBorder="1" applyAlignment="1" applyProtection="1">
      <alignment horizontal="center" vertical="center" textRotation="90" wrapTex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left" vertical="top"/>
      <protection locked="0"/>
    </xf>
    <xf numFmtId="2" fontId="58" fillId="0" borderId="0" xfId="0" applyNumberFormat="1" applyFont="1" applyAlignment="1" applyProtection="1">
      <alignment horizontal="left" vertical="top" wrapText="1"/>
      <protection locked="0"/>
    </xf>
    <xf numFmtId="0" fontId="57" fillId="0" borderId="51" xfId="0" applyFont="1" applyBorder="1" applyAlignment="1" applyProtection="1">
      <alignment horizontal="center" vertical="center" textRotation="90" wrapText="1"/>
      <protection locked="0"/>
    </xf>
    <xf numFmtId="0" fontId="71" fillId="0" borderId="12" xfId="0" applyFont="1" applyBorder="1" applyAlignment="1" applyProtection="1">
      <alignment horizontal="center" vertical="center" textRotation="90" wrapText="1"/>
      <protection locked="0"/>
    </xf>
    <xf numFmtId="0" fontId="71" fillId="0" borderId="52" xfId="0" applyFont="1" applyBorder="1" applyAlignment="1" applyProtection="1">
      <alignment horizontal="center" vertical="center" textRotation="90" wrapText="1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2" fontId="60" fillId="0" borderId="14" xfId="0" applyNumberFormat="1" applyFont="1" applyBorder="1" applyAlignment="1" applyProtection="1">
      <alignment horizontal="center" wrapText="1"/>
      <protection locked="0"/>
    </xf>
    <xf numFmtId="2" fontId="60" fillId="0" borderId="53" xfId="0" applyNumberFormat="1" applyFont="1" applyBorder="1" applyAlignment="1" applyProtection="1">
      <alignment horizontal="center" wrapText="1"/>
      <protection locked="0"/>
    </xf>
    <xf numFmtId="2" fontId="60" fillId="0" borderId="41" xfId="0" applyNumberFormat="1" applyFont="1" applyBorder="1" applyAlignment="1" applyProtection="1">
      <alignment horizontal="center" wrapText="1"/>
      <protection locked="0"/>
    </xf>
    <xf numFmtId="2" fontId="60" fillId="0" borderId="54" xfId="0" applyNumberFormat="1" applyFont="1" applyBorder="1" applyAlignment="1" applyProtection="1">
      <alignment horizontal="center" wrapText="1"/>
      <protection locked="0"/>
    </xf>
    <xf numFmtId="0" fontId="60" fillId="0" borderId="55" xfId="0" applyFont="1" applyBorder="1" applyAlignment="1" applyProtection="1">
      <alignment horizontal="right" vertical="center" wrapText="1"/>
      <protection locked="0"/>
    </xf>
    <xf numFmtId="0" fontId="60" fillId="0" borderId="56" xfId="0" applyFont="1" applyBorder="1" applyAlignment="1" applyProtection="1">
      <alignment horizontal="right" vertical="center" wrapText="1"/>
      <protection locked="0"/>
    </xf>
    <xf numFmtId="0" fontId="60" fillId="0" borderId="57" xfId="0" applyFont="1" applyBorder="1" applyAlignment="1" applyProtection="1">
      <alignment horizontal="right" vertical="center" wrapText="1"/>
      <protection locked="0"/>
    </xf>
    <xf numFmtId="0" fontId="57" fillId="0" borderId="58" xfId="0" applyFont="1" applyBorder="1" applyAlignment="1" applyProtection="1">
      <alignment horizontal="center" vertical="center" textRotation="90" wrapText="1"/>
      <protection locked="0"/>
    </xf>
    <xf numFmtId="0" fontId="57" fillId="0" borderId="59" xfId="0" applyFont="1" applyBorder="1" applyAlignment="1" applyProtection="1">
      <alignment horizontal="center" vertical="center" textRotation="90" wrapText="1"/>
      <protection locked="0"/>
    </xf>
    <xf numFmtId="0" fontId="57" fillId="0" borderId="60" xfId="0" applyFont="1" applyBorder="1" applyAlignment="1" applyProtection="1">
      <alignment horizontal="center" vertical="center" textRotation="90" wrapText="1"/>
      <protection locked="0"/>
    </xf>
    <xf numFmtId="0" fontId="57" fillId="0" borderId="31" xfId="0" applyFont="1" applyBorder="1" applyAlignment="1" applyProtection="1">
      <alignment horizontal="center" vertical="center" textRotation="90" wrapText="1"/>
      <protection locked="0"/>
    </xf>
    <xf numFmtId="0" fontId="57" fillId="0" borderId="16" xfId="0" applyFont="1" applyBorder="1" applyAlignment="1" applyProtection="1">
      <alignment horizontal="center" vertical="center" textRotation="90" wrapText="1"/>
      <protection locked="0"/>
    </xf>
    <xf numFmtId="0" fontId="57" fillId="0" borderId="33" xfId="0" applyFont="1" applyBorder="1" applyAlignment="1" applyProtection="1">
      <alignment horizontal="center" vertical="center" textRotation="90" wrapText="1"/>
      <protection locked="0"/>
    </xf>
    <xf numFmtId="0" fontId="57" fillId="0" borderId="17" xfId="0" applyFont="1" applyBorder="1" applyAlignment="1" applyProtection="1">
      <alignment horizontal="center" vertical="center" textRotation="90" wrapText="1"/>
      <protection locked="0"/>
    </xf>
    <xf numFmtId="0" fontId="57" fillId="0" borderId="45" xfId="0" applyFont="1" applyBorder="1" applyAlignment="1" applyProtection="1">
      <alignment horizontal="center" vertical="center" textRotation="90" wrapText="1"/>
      <protection locked="0"/>
    </xf>
    <xf numFmtId="0" fontId="57" fillId="0" borderId="61" xfId="0" applyFont="1" applyBorder="1" applyAlignment="1" applyProtection="1">
      <alignment horizontal="center" vertical="center" textRotation="90" wrapText="1"/>
      <protection locked="0"/>
    </xf>
    <xf numFmtId="0" fontId="57" fillId="0" borderId="12" xfId="0" applyFont="1" applyBorder="1" applyAlignment="1" applyProtection="1">
      <alignment horizontal="center" vertical="center" textRotation="90" wrapText="1"/>
      <protection locked="0"/>
    </xf>
    <xf numFmtId="0" fontId="57" fillId="0" borderId="22" xfId="0" applyFont="1" applyBorder="1" applyAlignment="1" applyProtection="1">
      <alignment horizontal="center" vertical="center" textRotation="90" wrapText="1"/>
      <protection locked="0"/>
    </xf>
    <xf numFmtId="0" fontId="57" fillId="0" borderId="31" xfId="0" applyFont="1" applyBorder="1" applyAlignment="1" applyProtection="1">
      <alignment horizontal="right" vertical="center" textRotation="90" wrapText="1"/>
      <protection locked="0"/>
    </xf>
    <xf numFmtId="0" fontId="57" fillId="0" borderId="16" xfId="0" applyFont="1" applyBorder="1" applyAlignment="1" applyProtection="1">
      <alignment horizontal="right" vertical="center" textRotation="90" wrapText="1"/>
      <protection locked="0"/>
    </xf>
    <xf numFmtId="0" fontId="57" fillId="0" borderId="21" xfId="0" applyFont="1" applyBorder="1" applyAlignment="1" applyProtection="1">
      <alignment horizontal="right" vertical="center" textRotation="90" wrapText="1"/>
      <protection locked="0"/>
    </xf>
    <xf numFmtId="0" fontId="57" fillId="0" borderId="30" xfId="0" applyFont="1" applyBorder="1" applyAlignment="1" applyProtection="1">
      <alignment horizontal="center" vertical="center" textRotation="90" wrapText="1"/>
      <protection locked="0"/>
    </xf>
    <xf numFmtId="0" fontId="57" fillId="0" borderId="19" xfId="0" applyFont="1" applyBorder="1" applyAlignment="1" applyProtection="1">
      <alignment horizontal="center" vertical="center" textRotation="90" wrapText="1"/>
      <protection locked="0"/>
    </xf>
    <xf numFmtId="0" fontId="57" fillId="0" borderId="34" xfId="0" applyFont="1" applyBorder="1" applyAlignment="1" applyProtection="1">
      <alignment horizontal="center" vertical="center" textRotation="90" wrapText="1"/>
      <protection locked="0"/>
    </xf>
    <xf numFmtId="0" fontId="57" fillId="0" borderId="62" xfId="0" applyFont="1" applyBorder="1" applyAlignment="1" applyProtection="1">
      <alignment horizontal="center" vertical="center" wrapText="1"/>
      <protection locked="0"/>
    </xf>
    <xf numFmtId="0" fontId="57" fillId="0" borderId="6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zoomScaleSheetLayoutView="90" zoomScalePageLayoutView="0" workbookViewId="0" topLeftCell="O22">
      <selection activeCell="AC44" sqref="AC4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7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14.00390625" style="67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24" t="s">
        <v>21</v>
      </c>
      <c r="B1" s="25"/>
      <c r="C1" s="25"/>
      <c r="D1" s="25"/>
      <c r="E1" s="26"/>
      <c r="F1" s="26"/>
      <c r="K1" s="23"/>
      <c r="L1" s="23"/>
      <c r="M1" s="10" t="s">
        <v>4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5.75">
      <c r="A2" s="24" t="s">
        <v>46</v>
      </c>
      <c r="B2" s="25"/>
      <c r="C2" s="27"/>
      <c r="D2" s="25"/>
      <c r="E2" s="26"/>
      <c r="F2" s="25"/>
      <c r="G2" s="2"/>
      <c r="H2" s="2"/>
      <c r="I2" s="2"/>
      <c r="J2" s="2"/>
      <c r="K2" s="121" t="s">
        <v>56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13.5" customHeight="1">
      <c r="A3" s="24" t="s">
        <v>50</v>
      </c>
      <c r="B3" s="26"/>
      <c r="C3" s="28"/>
      <c r="D3" s="26"/>
      <c r="E3" s="26"/>
      <c r="F3" s="25"/>
      <c r="G3" s="2"/>
      <c r="H3" s="2"/>
      <c r="I3" s="2"/>
      <c r="J3" s="2"/>
      <c r="K3" s="122" t="s">
        <v>57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15.75">
      <c r="A4" s="29" t="s">
        <v>22</v>
      </c>
      <c r="B4" s="26"/>
      <c r="C4" s="26"/>
      <c r="D4" s="26"/>
      <c r="E4" s="26"/>
      <c r="F4" s="26"/>
      <c r="G4" s="2"/>
      <c r="H4" s="2"/>
      <c r="I4" s="2"/>
      <c r="K4" s="121" t="s">
        <v>49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ht="15.75">
      <c r="A5" s="29" t="s">
        <v>59</v>
      </c>
      <c r="B5" s="26"/>
      <c r="C5" s="26"/>
      <c r="D5" s="26"/>
      <c r="E5" s="26"/>
      <c r="F5" s="25"/>
      <c r="G5" s="2"/>
      <c r="H5" s="2"/>
      <c r="K5" s="128" t="s">
        <v>55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15.75">
      <c r="A6" s="4"/>
      <c r="F6" s="2"/>
      <c r="G6" s="2"/>
      <c r="H6" s="2"/>
      <c r="K6" s="126" t="s">
        <v>58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29" ht="15.75">
      <c r="A7" s="4"/>
      <c r="F7" s="2"/>
      <c r="G7" s="2"/>
      <c r="H7" s="2"/>
      <c r="K7" s="126" t="s">
        <v>60</v>
      </c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 spans="11:20" ht="19.5" customHeight="1" thickBot="1">
      <c r="K8" s="127"/>
      <c r="L8" s="127"/>
      <c r="M8" s="127"/>
      <c r="N8" s="127"/>
      <c r="P8" s="127"/>
      <c r="Q8" s="127"/>
      <c r="R8" s="127"/>
      <c r="S8" s="127"/>
      <c r="T8" s="127"/>
    </row>
    <row r="9" spans="1:29" ht="26.25" customHeight="1" thickBot="1">
      <c r="A9" s="123" t="s">
        <v>0</v>
      </c>
      <c r="B9" s="107" t="s">
        <v>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07" t="s">
        <v>30</v>
      </c>
      <c r="O9" s="153"/>
      <c r="P9" s="153"/>
      <c r="Q9" s="153"/>
      <c r="R9" s="153"/>
      <c r="S9" s="153"/>
      <c r="T9" s="153"/>
      <c r="U9" s="153"/>
      <c r="V9" s="153"/>
      <c r="W9" s="154"/>
      <c r="X9" s="150" t="s">
        <v>45</v>
      </c>
      <c r="Y9" s="147" t="s">
        <v>2</v>
      </c>
      <c r="Z9" s="102" t="s">
        <v>18</v>
      </c>
      <c r="AA9" s="102" t="s">
        <v>19</v>
      </c>
      <c r="AB9" s="141" t="s">
        <v>20</v>
      </c>
      <c r="AC9" s="123" t="s">
        <v>16</v>
      </c>
    </row>
    <row r="10" spans="1:29" ht="16.5" customHeight="1" thickBot="1">
      <c r="A10" s="145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36" t="s">
        <v>26</v>
      </c>
      <c r="O10" s="7" t="s">
        <v>28</v>
      </c>
      <c r="P10" s="7"/>
      <c r="Q10" s="7"/>
      <c r="R10" s="7"/>
      <c r="S10" s="7"/>
      <c r="T10" s="7"/>
      <c r="U10" s="7"/>
      <c r="V10" s="7" t="s">
        <v>29</v>
      </c>
      <c r="W10" s="8"/>
      <c r="X10" s="151"/>
      <c r="Y10" s="148"/>
      <c r="Z10" s="103"/>
      <c r="AA10" s="103"/>
      <c r="AB10" s="142"/>
      <c r="AC10" s="124"/>
    </row>
    <row r="11" spans="1:29" ht="15" customHeight="1">
      <c r="A11" s="145"/>
      <c r="B11" s="143" t="s">
        <v>33</v>
      </c>
      <c r="C11" s="117" t="s">
        <v>34</v>
      </c>
      <c r="D11" s="117" t="s">
        <v>35</v>
      </c>
      <c r="E11" s="117" t="s">
        <v>40</v>
      </c>
      <c r="F11" s="117" t="s">
        <v>41</v>
      </c>
      <c r="G11" s="117" t="s">
        <v>38</v>
      </c>
      <c r="H11" s="117" t="s">
        <v>42</v>
      </c>
      <c r="I11" s="117" t="s">
        <v>39</v>
      </c>
      <c r="J11" s="117" t="s">
        <v>37</v>
      </c>
      <c r="K11" s="117" t="s">
        <v>36</v>
      </c>
      <c r="L11" s="117" t="s">
        <v>43</v>
      </c>
      <c r="M11" s="105" t="s">
        <v>44</v>
      </c>
      <c r="N11" s="137"/>
      <c r="O11" s="113" t="s">
        <v>31</v>
      </c>
      <c r="P11" s="139" t="s">
        <v>10</v>
      </c>
      <c r="Q11" s="141" t="s">
        <v>11</v>
      </c>
      <c r="R11" s="143" t="s">
        <v>32</v>
      </c>
      <c r="S11" s="117" t="s">
        <v>12</v>
      </c>
      <c r="T11" s="105" t="s">
        <v>13</v>
      </c>
      <c r="U11" s="115" t="s">
        <v>27</v>
      </c>
      <c r="V11" s="117" t="s">
        <v>14</v>
      </c>
      <c r="W11" s="105" t="s">
        <v>15</v>
      </c>
      <c r="X11" s="151"/>
      <c r="Y11" s="148"/>
      <c r="Z11" s="103"/>
      <c r="AA11" s="103"/>
      <c r="AB11" s="142"/>
      <c r="AC11" s="124"/>
    </row>
    <row r="12" spans="1:29" ht="92.25" customHeight="1" thickBot="1">
      <c r="A12" s="145"/>
      <c r="B12" s="144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06"/>
      <c r="N12" s="138"/>
      <c r="O12" s="114"/>
      <c r="P12" s="140"/>
      <c r="Q12" s="142"/>
      <c r="R12" s="144"/>
      <c r="S12" s="118"/>
      <c r="T12" s="106"/>
      <c r="U12" s="116"/>
      <c r="V12" s="118"/>
      <c r="W12" s="106"/>
      <c r="X12" s="152"/>
      <c r="Y12" s="149"/>
      <c r="Z12" s="104"/>
      <c r="AA12" s="104"/>
      <c r="AB12" s="146"/>
      <c r="AC12" s="125"/>
    </row>
    <row r="13" spans="1:34" ht="17.25">
      <c r="A13" s="13">
        <v>1</v>
      </c>
      <c r="B13" s="30">
        <v>94.401</v>
      </c>
      <c r="C13" s="30">
        <v>2.886</v>
      </c>
      <c r="D13" s="30">
        <v>0.815</v>
      </c>
      <c r="E13" s="30">
        <v>0.104</v>
      </c>
      <c r="F13" s="30">
        <v>0.131</v>
      </c>
      <c r="G13" s="30">
        <v>0.003</v>
      </c>
      <c r="H13" s="30">
        <v>0.028</v>
      </c>
      <c r="I13" s="30">
        <v>0.021</v>
      </c>
      <c r="J13" s="30">
        <v>0.037</v>
      </c>
      <c r="K13" s="31"/>
      <c r="L13" s="30">
        <v>1.352</v>
      </c>
      <c r="M13" s="30">
        <v>0.222</v>
      </c>
      <c r="N13" s="32">
        <v>0.71</v>
      </c>
      <c r="O13" s="33"/>
      <c r="P13" s="34">
        <v>34.37</v>
      </c>
      <c r="Q13" s="35">
        <f aca="true" t="shared" si="0" ref="Q13:Q43">P13/3.6</f>
        <v>9.54722222222222</v>
      </c>
      <c r="R13" s="36"/>
      <c r="S13" s="34">
        <v>38.1</v>
      </c>
      <c r="T13" s="37">
        <f aca="true" t="shared" si="1" ref="T13:T43">S13/3.6</f>
        <v>10.583333333333334</v>
      </c>
      <c r="U13" s="38"/>
      <c r="V13" s="34">
        <v>49.61</v>
      </c>
      <c r="W13" s="37">
        <f aca="true" t="shared" si="2" ref="W13:W43">V13/3.6</f>
        <v>13.780555555555555</v>
      </c>
      <c r="X13" s="77">
        <v>-21.5</v>
      </c>
      <c r="Y13" s="78">
        <v>-15.3</v>
      </c>
      <c r="Z13" s="78"/>
      <c r="AA13" s="79"/>
      <c r="AB13" s="80"/>
      <c r="AC13" s="81">
        <v>5358.0031</v>
      </c>
      <c r="AD13" s="5">
        <f>SUM(B13:M13)+$K$44+$N$44</f>
        <v>100</v>
      </c>
      <c r="AE13" s="6" t="str">
        <f>IF(AD13=100,"ОК"," ")</f>
        <v>ОК</v>
      </c>
      <c r="AF13" s="68"/>
      <c r="AG13" s="3"/>
      <c r="AH13" s="3"/>
    </row>
    <row r="14" spans="1:34" ht="16.5">
      <c r="A14" s="13">
        <v>2</v>
      </c>
      <c r="B14" s="32">
        <v>94.321</v>
      </c>
      <c r="C14" s="32">
        <v>2.969</v>
      </c>
      <c r="D14" s="32">
        <v>0.837</v>
      </c>
      <c r="E14" s="32">
        <v>0.107</v>
      </c>
      <c r="F14" s="32">
        <v>0.137</v>
      </c>
      <c r="G14" s="32">
        <v>0.003</v>
      </c>
      <c r="H14" s="32">
        <v>0.031</v>
      </c>
      <c r="I14" s="32">
        <v>0.024</v>
      </c>
      <c r="J14" s="32">
        <v>0.04</v>
      </c>
      <c r="K14" s="31"/>
      <c r="L14" s="32">
        <v>1.31</v>
      </c>
      <c r="M14" s="32">
        <v>0.221</v>
      </c>
      <c r="N14" s="32">
        <v>0.711</v>
      </c>
      <c r="O14" s="36"/>
      <c r="P14" s="34">
        <v>34.43</v>
      </c>
      <c r="Q14" s="35">
        <f t="shared" si="0"/>
        <v>9.563888888888888</v>
      </c>
      <c r="R14" s="36"/>
      <c r="S14" s="34">
        <v>38.17</v>
      </c>
      <c r="T14" s="37">
        <f t="shared" si="1"/>
        <v>10.602777777777778</v>
      </c>
      <c r="U14" s="40"/>
      <c r="V14" s="34">
        <v>49.66</v>
      </c>
      <c r="W14" s="37">
        <f t="shared" si="2"/>
        <v>13.794444444444443</v>
      </c>
      <c r="X14" s="65"/>
      <c r="Y14" s="39"/>
      <c r="Z14" s="39"/>
      <c r="AA14" s="39"/>
      <c r="AB14" s="70"/>
      <c r="AC14" s="82">
        <v>5281.3288999999995</v>
      </c>
      <c r="AD14" s="5">
        <f aca="true" t="shared" si="3" ref="AD14:AD43">SUM(B14:M14)+$K$44+$N$44</f>
        <v>100.00000000000001</v>
      </c>
      <c r="AE14" s="6" t="str">
        <f>IF(AD14=100,"ОК"," ")</f>
        <v>ОК</v>
      </c>
      <c r="AF14" s="68"/>
      <c r="AG14" s="3"/>
      <c r="AH14" s="3"/>
    </row>
    <row r="15" spans="1:34" ht="17.25">
      <c r="A15" s="13">
        <v>3</v>
      </c>
      <c r="B15" s="32">
        <v>94.224</v>
      </c>
      <c r="C15" s="32">
        <v>3.077</v>
      </c>
      <c r="D15" s="32">
        <v>0.84</v>
      </c>
      <c r="E15" s="32">
        <v>0.106</v>
      </c>
      <c r="F15" s="32">
        <v>0.13</v>
      </c>
      <c r="G15" s="32">
        <v>0.003</v>
      </c>
      <c r="H15" s="32">
        <v>0.027</v>
      </c>
      <c r="I15" s="32">
        <v>0.021</v>
      </c>
      <c r="J15" s="32">
        <v>0.032</v>
      </c>
      <c r="K15" s="42"/>
      <c r="L15" s="32">
        <v>1.314</v>
      </c>
      <c r="M15" s="32">
        <v>0.226</v>
      </c>
      <c r="N15" s="32">
        <v>0.712</v>
      </c>
      <c r="O15" s="36"/>
      <c r="P15" s="34">
        <v>34.43</v>
      </c>
      <c r="Q15" s="35">
        <f>P15/3.6</f>
        <v>9.563888888888888</v>
      </c>
      <c r="R15" s="36"/>
      <c r="S15" s="34">
        <v>38.16</v>
      </c>
      <c r="T15" s="37">
        <f t="shared" si="1"/>
        <v>10.6</v>
      </c>
      <c r="U15" s="40"/>
      <c r="V15" s="34">
        <v>49.66</v>
      </c>
      <c r="W15" s="37">
        <f t="shared" si="2"/>
        <v>13.794444444444443</v>
      </c>
      <c r="X15" s="65"/>
      <c r="Y15" s="39"/>
      <c r="Z15" s="39"/>
      <c r="AA15" s="43"/>
      <c r="AB15" s="71"/>
      <c r="AC15" s="82">
        <v>5287.446470000001</v>
      </c>
      <c r="AD15" s="5">
        <f t="shared" si="3"/>
        <v>100</v>
      </c>
      <c r="AE15" s="6" t="str">
        <f>IF(AD15=100,"ОК"," ")</f>
        <v>ОК</v>
      </c>
      <c r="AF15" s="68"/>
      <c r="AG15" s="3"/>
      <c r="AH15" s="3"/>
    </row>
    <row r="16" spans="1:34" ht="17.25">
      <c r="A16" s="13">
        <v>4</v>
      </c>
      <c r="B16" s="32"/>
      <c r="C16" s="32"/>
      <c r="D16" s="32"/>
      <c r="E16" s="32"/>
      <c r="F16" s="32"/>
      <c r="G16" s="32"/>
      <c r="H16" s="32"/>
      <c r="I16" s="32"/>
      <c r="J16" s="32"/>
      <c r="K16" s="42"/>
      <c r="L16" s="32"/>
      <c r="M16" s="32"/>
      <c r="N16" s="32"/>
      <c r="O16" s="36"/>
      <c r="P16" s="44">
        <v>34.43</v>
      </c>
      <c r="Q16" s="45">
        <f>P16/3.6</f>
        <v>9.563888888888888</v>
      </c>
      <c r="R16" s="46"/>
      <c r="S16" s="44">
        <v>38.16</v>
      </c>
      <c r="T16" s="47">
        <v>10.6</v>
      </c>
      <c r="U16" s="48"/>
      <c r="V16" s="44">
        <v>49.66</v>
      </c>
      <c r="W16" s="47">
        <v>13.79</v>
      </c>
      <c r="X16" s="83"/>
      <c r="Y16" s="43"/>
      <c r="Z16" s="43"/>
      <c r="AA16" s="43"/>
      <c r="AB16" s="71"/>
      <c r="AC16" s="82">
        <v>5636.425320000001</v>
      </c>
      <c r="AD16" s="5">
        <f t="shared" si="3"/>
        <v>0</v>
      </c>
      <c r="AE16" s="6" t="str">
        <f aca="true" t="shared" si="4" ref="AE16:AE43">IF(AD16=100,"ОК"," ")</f>
        <v> </v>
      </c>
      <c r="AF16" s="68"/>
      <c r="AG16" s="3"/>
      <c r="AH16" s="3"/>
    </row>
    <row r="17" spans="1:34" ht="16.5">
      <c r="A17" s="13">
        <v>5</v>
      </c>
      <c r="B17" s="32">
        <v>93.2841</v>
      </c>
      <c r="C17" s="32">
        <v>3.6551</v>
      </c>
      <c r="D17" s="32">
        <v>1.0122</v>
      </c>
      <c r="E17" s="32">
        <v>0.1149</v>
      </c>
      <c r="F17" s="32">
        <v>0.1484</v>
      </c>
      <c r="G17" s="32">
        <v>0.0077</v>
      </c>
      <c r="H17" s="32">
        <v>0.0287</v>
      </c>
      <c r="I17" s="32">
        <v>0.0226</v>
      </c>
      <c r="J17" s="32">
        <v>0.021</v>
      </c>
      <c r="K17" s="42">
        <v>0.0062</v>
      </c>
      <c r="L17" s="32">
        <v>1.4651</v>
      </c>
      <c r="M17" s="32">
        <v>0.234</v>
      </c>
      <c r="N17" s="32">
        <v>0.7182</v>
      </c>
      <c r="O17" s="36"/>
      <c r="P17" s="34">
        <v>34.63</v>
      </c>
      <c r="Q17" s="35">
        <f t="shared" si="0"/>
        <v>9.619444444444445</v>
      </c>
      <c r="R17" s="36"/>
      <c r="S17" s="34">
        <v>38.36</v>
      </c>
      <c r="T17" s="37">
        <f t="shared" si="1"/>
        <v>10.655555555555555</v>
      </c>
      <c r="U17" s="40"/>
      <c r="V17" s="34">
        <v>49.68</v>
      </c>
      <c r="W17" s="37">
        <f t="shared" si="2"/>
        <v>13.799999999999999</v>
      </c>
      <c r="X17" s="65"/>
      <c r="Y17" s="43"/>
      <c r="Z17" s="43"/>
      <c r="AA17" s="43"/>
      <c r="AB17" s="69" t="s">
        <v>63</v>
      </c>
      <c r="AC17" s="82">
        <v>6054.890529999998</v>
      </c>
      <c r="AD17" s="5">
        <f t="shared" si="3"/>
        <v>100.00000000000001</v>
      </c>
      <c r="AE17" s="6" t="str">
        <f t="shared" si="4"/>
        <v>ОК</v>
      </c>
      <c r="AF17" s="68"/>
      <c r="AG17" s="3"/>
      <c r="AH17" s="3"/>
    </row>
    <row r="18" spans="1:34" ht="16.5">
      <c r="A18" s="13">
        <v>6</v>
      </c>
      <c r="B18" s="32">
        <v>93.4333</v>
      </c>
      <c r="C18" s="32">
        <v>3.4282</v>
      </c>
      <c r="D18" s="32">
        <v>0.9422</v>
      </c>
      <c r="E18" s="32">
        <v>0.1063</v>
      </c>
      <c r="F18" s="32">
        <v>0.139</v>
      </c>
      <c r="G18" s="32">
        <v>0.0066</v>
      </c>
      <c r="H18" s="32">
        <v>0.0269</v>
      </c>
      <c r="I18" s="32">
        <v>0.0208</v>
      </c>
      <c r="J18" s="32">
        <v>0.0166</v>
      </c>
      <c r="K18" s="42">
        <v>0.0061</v>
      </c>
      <c r="L18" s="32">
        <v>1.6181</v>
      </c>
      <c r="M18" s="32">
        <v>0.2559</v>
      </c>
      <c r="N18" s="32">
        <v>0.7165</v>
      </c>
      <c r="O18" s="36"/>
      <c r="P18" s="34">
        <v>34.46</v>
      </c>
      <c r="Q18" s="35">
        <f t="shared" si="0"/>
        <v>9.572222222222223</v>
      </c>
      <c r="R18" s="36"/>
      <c r="S18" s="34">
        <v>38.17</v>
      </c>
      <c r="T18" s="37">
        <f t="shared" si="1"/>
        <v>10.602777777777778</v>
      </c>
      <c r="U18" s="40"/>
      <c r="V18" s="34">
        <v>49.49</v>
      </c>
      <c r="W18" s="37">
        <f t="shared" si="2"/>
        <v>13.747222222222222</v>
      </c>
      <c r="X18" s="65"/>
      <c r="Y18" s="39"/>
      <c r="Z18" s="43"/>
      <c r="AA18" s="43"/>
      <c r="AB18" s="69"/>
      <c r="AC18" s="82">
        <v>5846.51246</v>
      </c>
      <c r="AD18" s="5">
        <f t="shared" si="3"/>
        <v>100</v>
      </c>
      <c r="AE18" s="6" t="str">
        <f t="shared" si="4"/>
        <v>ОК</v>
      </c>
      <c r="AF18" s="68"/>
      <c r="AG18" s="3"/>
      <c r="AH18" s="3"/>
    </row>
    <row r="19" spans="1:34" ht="17.25" customHeight="1">
      <c r="A19" s="13">
        <v>7</v>
      </c>
      <c r="B19" s="32">
        <v>94.149</v>
      </c>
      <c r="C19" s="32">
        <v>3.03</v>
      </c>
      <c r="D19" s="32">
        <v>0.825</v>
      </c>
      <c r="E19" s="32">
        <v>0.096</v>
      </c>
      <c r="F19" s="32">
        <v>0.116</v>
      </c>
      <c r="G19" s="32">
        <v>0.003</v>
      </c>
      <c r="H19" s="32">
        <v>0.022</v>
      </c>
      <c r="I19" s="32">
        <v>0.017</v>
      </c>
      <c r="J19" s="32">
        <v>0.023</v>
      </c>
      <c r="K19" s="42"/>
      <c r="L19" s="32">
        <v>1.5</v>
      </c>
      <c r="M19" s="32">
        <v>0.219</v>
      </c>
      <c r="N19" s="32">
        <v>0.711</v>
      </c>
      <c r="O19" s="36"/>
      <c r="P19" s="34">
        <v>34.31</v>
      </c>
      <c r="Q19" s="35">
        <f t="shared" si="0"/>
        <v>9.530555555555557</v>
      </c>
      <c r="R19" s="36"/>
      <c r="S19" s="34">
        <v>38.04</v>
      </c>
      <c r="T19" s="37">
        <f t="shared" si="1"/>
        <v>10.566666666666666</v>
      </c>
      <c r="U19" s="40"/>
      <c r="V19" s="34">
        <v>49.51</v>
      </c>
      <c r="W19" s="37">
        <f t="shared" si="2"/>
        <v>13.752777777777776</v>
      </c>
      <c r="X19" s="65"/>
      <c r="Y19" s="43"/>
      <c r="Z19" s="43" t="s">
        <v>62</v>
      </c>
      <c r="AA19" s="43">
        <v>1.5</v>
      </c>
      <c r="AB19" s="69"/>
      <c r="AC19" s="82">
        <v>6160.506039999999</v>
      </c>
      <c r="AD19" s="5">
        <f t="shared" si="3"/>
        <v>100</v>
      </c>
      <c r="AE19" s="6" t="str">
        <f t="shared" si="4"/>
        <v>ОК</v>
      </c>
      <c r="AF19" s="68"/>
      <c r="AG19" s="3"/>
      <c r="AH19" s="3"/>
    </row>
    <row r="20" spans="1:34" ht="16.5">
      <c r="A20" s="13">
        <v>8</v>
      </c>
      <c r="B20" s="32">
        <v>94.629</v>
      </c>
      <c r="C20" s="32">
        <v>2.832</v>
      </c>
      <c r="D20" s="32">
        <v>0.804</v>
      </c>
      <c r="E20" s="32">
        <v>0.099</v>
      </c>
      <c r="F20" s="32">
        <v>0.115</v>
      </c>
      <c r="G20" s="32">
        <v>0.003</v>
      </c>
      <c r="H20" s="32">
        <v>0.021</v>
      </c>
      <c r="I20" s="32">
        <v>0.017</v>
      </c>
      <c r="J20" s="32">
        <v>0.023</v>
      </c>
      <c r="K20" s="42"/>
      <c r="L20" s="32">
        <v>1.255</v>
      </c>
      <c r="M20" s="32">
        <v>0.202</v>
      </c>
      <c r="N20" s="32">
        <v>0.708</v>
      </c>
      <c r="O20" s="36"/>
      <c r="P20" s="34">
        <v>34.34</v>
      </c>
      <c r="Q20" s="35">
        <f t="shared" si="0"/>
        <v>9.53888888888889</v>
      </c>
      <c r="R20" s="36"/>
      <c r="S20" s="34">
        <v>38.07</v>
      </c>
      <c r="T20" s="37">
        <f t="shared" si="1"/>
        <v>10.575</v>
      </c>
      <c r="U20" s="40"/>
      <c r="V20" s="34">
        <v>49.65</v>
      </c>
      <c r="W20" s="37">
        <f t="shared" si="2"/>
        <v>13.791666666666666</v>
      </c>
      <c r="X20" s="83">
        <v>-22.7</v>
      </c>
      <c r="Y20" s="43">
        <v>-17</v>
      </c>
      <c r="Z20" s="43"/>
      <c r="AA20" s="43"/>
      <c r="AB20" s="69"/>
      <c r="AC20" s="82">
        <v>5987.488780000001</v>
      </c>
      <c r="AD20" s="5">
        <f t="shared" si="3"/>
        <v>99.99999999999999</v>
      </c>
      <c r="AE20" s="6" t="str">
        <f t="shared" si="4"/>
        <v>ОК</v>
      </c>
      <c r="AF20" s="68"/>
      <c r="AG20" s="3"/>
      <c r="AH20" s="3"/>
    </row>
    <row r="21" spans="1:34" ht="17.25">
      <c r="A21" s="13">
        <v>9</v>
      </c>
      <c r="B21" s="32">
        <v>94.788</v>
      </c>
      <c r="C21" s="32">
        <v>2.738</v>
      </c>
      <c r="D21" s="32">
        <v>0.782</v>
      </c>
      <c r="E21" s="32">
        <v>0.099</v>
      </c>
      <c r="F21" s="32">
        <v>0.116</v>
      </c>
      <c r="G21" s="32">
        <v>0.003</v>
      </c>
      <c r="H21" s="32">
        <v>0.022</v>
      </c>
      <c r="I21" s="32">
        <v>0.017</v>
      </c>
      <c r="J21" s="32">
        <v>0.024</v>
      </c>
      <c r="K21" s="42"/>
      <c r="L21" s="32">
        <v>1.212</v>
      </c>
      <c r="M21" s="32">
        <v>0.199</v>
      </c>
      <c r="N21" s="32">
        <v>0.707</v>
      </c>
      <c r="O21" s="33"/>
      <c r="P21" s="34">
        <v>34.32</v>
      </c>
      <c r="Q21" s="35">
        <f t="shared" si="0"/>
        <v>9.533333333333333</v>
      </c>
      <c r="R21" s="36"/>
      <c r="S21" s="34">
        <v>38.05</v>
      </c>
      <c r="T21" s="37">
        <f t="shared" si="1"/>
        <v>10.569444444444443</v>
      </c>
      <c r="U21" s="40"/>
      <c r="V21" s="34">
        <v>49.66</v>
      </c>
      <c r="W21" s="37">
        <f t="shared" si="2"/>
        <v>13.794444444444443</v>
      </c>
      <c r="X21" s="83"/>
      <c r="Y21" s="39"/>
      <c r="Z21" s="43"/>
      <c r="AA21" s="43"/>
      <c r="AB21" s="71"/>
      <c r="AC21" s="82">
        <v>5212.465449999999</v>
      </c>
      <c r="AD21" s="5">
        <f t="shared" si="3"/>
        <v>100</v>
      </c>
      <c r="AE21" s="6" t="str">
        <f t="shared" si="4"/>
        <v>ОК</v>
      </c>
      <c r="AF21" s="68"/>
      <c r="AG21" s="3"/>
      <c r="AH21" s="3"/>
    </row>
    <row r="22" spans="1:34" ht="16.5">
      <c r="A22" s="13">
        <v>10</v>
      </c>
      <c r="B22" s="32">
        <v>94.978</v>
      </c>
      <c r="C22" s="32">
        <v>2.62</v>
      </c>
      <c r="D22" s="32">
        <v>0.752</v>
      </c>
      <c r="E22" s="32">
        <v>0.099</v>
      </c>
      <c r="F22" s="32">
        <v>0.112</v>
      </c>
      <c r="G22" s="32">
        <v>0.003</v>
      </c>
      <c r="H22" s="32">
        <v>0.021</v>
      </c>
      <c r="I22" s="32">
        <v>0.016</v>
      </c>
      <c r="J22" s="32">
        <v>0.02</v>
      </c>
      <c r="K22" s="42"/>
      <c r="L22" s="32">
        <v>1.178</v>
      </c>
      <c r="M22" s="32">
        <v>0.201</v>
      </c>
      <c r="N22" s="32">
        <v>0.706</v>
      </c>
      <c r="O22" s="36"/>
      <c r="P22" s="34">
        <v>34.28</v>
      </c>
      <c r="Q22" s="35">
        <f t="shared" si="0"/>
        <v>9.522222222222222</v>
      </c>
      <c r="R22" s="36"/>
      <c r="S22" s="34">
        <v>38</v>
      </c>
      <c r="T22" s="37">
        <f t="shared" si="1"/>
        <v>10.555555555555555</v>
      </c>
      <c r="U22" s="40"/>
      <c r="V22" s="34">
        <v>49.64</v>
      </c>
      <c r="W22" s="37">
        <f t="shared" si="2"/>
        <v>13.788888888888888</v>
      </c>
      <c r="X22" s="83"/>
      <c r="Y22" s="43"/>
      <c r="Z22" s="39"/>
      <c r="AA22" s="43"/>
      <c r="AB22" s="69"/>
      <c r="AC22" s="82">
        <v>5025.435780000001</v>
      </c>
      <c r="AD22" s="5">
        <f t="shared" si="3"/>
        <v>99.99999999999999</v>
      </c>
      <c r="AE22" s="6" t="str">
        <f t="shared" si="4"/>
        <v>ОК</v>
      </c>
      <c r="AF22" s="68"/>
      <c r="AG22" s="3"/>
      <c r="AH22" s="3"/>
    </row>
    <row r="23" spans="1:34" ht="17.25">
      <c r="A23" s="13">
        <v>11</v>
      </c>
      <c r="B23" s="32">
        <v>95.221</v>
      </c>
      <c r="C23" s="32">
        <v>2.506</v>
      </c>
      <c r="D23" s="32">
        <v>0.724</v>
      </c>
      <c r="E23" s="32">
        <v>0.098</v>
      </c>
      <c r="F23" s="32">
        <v>0.107</v>
      </c>
      <c r="G23" s="32">
        <v>0.003</v>
      </c>
      <c r="H23" s="32">
        <v>0.02</v>
      </c>
      <c r="I23" s="32">
        <v>0.015</v>
      </c>
      <c r="J23" s="32">
        <v>0.018</v>
      </c>
      <c r="K23" s="42"/>
      <c r="L23" s="32">
        <v>1.105</v>
      </c>
      <c r="M23" s="32">
        <v>0.183</v>
      </c>
      <c r="N23" s="32">
        <v>0.704</v>
      </c>
      <c r="O23" s="36"/>
      <c r="P23" s="34">
        <v>34.25</v>
      </c>
      <c r="Q23" s="35">
        <f t="shared" si="0"/>
        <v>9.51388888888889</v>
      </c>
      <c r="R23" s="36"/>
      <c r="S23" s="34">
        <v>37.98</v>
      </c>
      <c r="T23" s="37">
        <f t="shared" si="1"/>
        <v>10.549999999999999</v>
      </c>
      <c r="U23" s="40"/>
      <c r="V23" s="34">
        <v>49.67</v>
      </c>
      <c r="W23" s="37">
        <f t="shared" si="2"/>
        <v>13.797222222222222</v>
      </c>
      <c r="X23" s="83"/>
      <c r="Y23" s="39"/>
      <c r="Z23" s="43"/>
      <c r="AA23" s="43"/>
      <c r="AB23" s="71"/>
      <c r="AC23" s="82">
        <v>4833.88052</v>
      </c>
      <c r="AD23" s="5">
        <f t="shared" si="3"/>
        <v>100.00000000000001</v>
      </c>
      <c r="AE23" s="6" t="str">
        <f t="shared" si="4"/>
        <v>ОК</v>
      </c>
      <c r="AF23" s="68"/>
      <c r="AG23" s="3"/>
      <c r="AH23" s="3"/>
    </row>
    <row r="24" spans="1:34" ht="16.5">
      <c r="A24" s="13">
        <v>12</v>
      </c>
      <c r="B24" s="32">
        <v>95.459</v>
      </c>
      <c r="C24" s="32">
        <v>2.399</v>
      </c>
      <c r="D24" s="32">
        <v>0.707</v>
      </c>
      <c r="E24" s="32">
        <v>0.097</v>
      </c>
      <c r="F24" s="32">
        <v>0.106</v>
      </c>
      <c r="G24" s="32">
        <v>0.003</v>
      </c>
      <c r="H24" s="32">
        <v>0.019</v>
      </c>
      <c r="I24" s="32">
        <v>0.015</v>
      </c>
      <c r="J24" s="32">
        <v>0.017</v>
      </c>
      <c r="K24" s="42"/>
      <c r="L24" s="32">
        <v>1.004</v>
      </c>
      <c r="M24" s="32">
        <v>0.174</v>
      </c>
      <c r="N24" s="32">
        <v>0.703</v>
      </c>
      <c r="O24" s="36"/>
      <c r="P24" s="34">
        <v>34.25</v>
      </c>
      <c r="Q24" s="35">
        <f t="shared" si="0"/>
        <v>9.51388888888889</v>
      </c>
      <c r="R24" s="36"/>
      <c r="S24" s="34">
        <v>37.98</v>
      </c>
      <c r="T24" s="37">
        <f t="shared" si="1"/>
        <v>10.549999999999999</v>
      </c>
      <c r="U24" s="40"/>
      <c r="V24" s="34">
        <v>49.73</v>
      </c>
      <c r="W24" s="37">
        <f t="shared" si="2"/>
        <v>13.813888888888888</v>
      </c>
      <c r="X24" s="83"/>
      <c r="Y24" s="39"/>
      <c r="Z24" s="43"/>
      <c r="AA24" s="43"/>
      <c r="AB24" s="69"/>
      <c r="AC24" s="82">
        <v>5141.377989999999</v>
      </c>
      <c r="AD24" s="5">
        <f t="shared" si="3"/>
        <v>100</v>
      </c>
      <c r="AE24" s="6" t="str">
        <f t="shared" si="4"/>
        <v>ОК</v>
      </c>
      <c r="AF24" s="68"/>
      <c r="AG24" s="3"/>
      <c r="AH24" s="3"/>
    </row>
    <row r="25" spans="1:34" ht="17.25">
      <c r="A25" s="13">
        <v>13</v>
      </c>
      <c r="B25" s="32">
        <v>95.902</v>
      </c>
      <c r="C25" s="32">
        <v>2.204</v>
      </c>
      <c r="D25" s="32">
        <v>0.676</v>
      </c>
      <c r="E25" s="32">
        <v>0.098</v>
      </c>
      <c r="F25" s="32">
        <v>0.103</v>
      </c>
      <c r="G25" s="32">
        <v>0.003</v>
      </c>
      <c r="H25" s="32">
        <v>0.018</v>
      </c>
      <c r="I25" s="32">
        <v>0.014</v>
      </c>
      <c r="J25" s="32">
        <v>0.013</v>
      </c>
      <c r="K25" s="42"/>
      <c r="L25" s="32">
        <v>0.806</v>
      </c>
      <c r="M25" s="32">
        <v>0.163</v>
      </c>
      <c r="N25" s="32">
        <v>0.7</v>
      </c>
      <c r="O25" s="36"/>
      <c r="P25" s="34">
        <v>34.24</v>
      </c>
      <c r="Q25" s="35">
        <f t="shared" si="0"/>
        <v>9.511111111111111</v>
      </c>
      <c r="R25" s="36"/>
      <c r="S25" s="34">
        <v>37.97</v>
      </c>
      <c r="T25" s="37">
        <f t="shared" si="1"/>
        <v>10.547222222222222</v>
      </c>
      <c r="U25" s="40"/>
      <c r="V25" s="34">
        <v>49.82</v>
      </c>
      <c r="W25" s="37">
        <f t="shared" si="2"/>
        <v>13.838888888888889</v>
      </c>
      <c r="X25" s="83">
        <v>-20.8</v>
      </c>
      <c r="Y25" s="43">
        <v>-16</v>
      </c>
      <c r="Z25" s="43"/>
      <c r="AA25" s="43"/>
      <c r="AB25" s="71"/>
      <c r="AC25" s="82">
        <v>5797.942980000002</v>
      </c>
      <c r="AD25" s="5">
        <f t="shared" si="3"/>
        <v>99.99999999999999</v>
      </c>
      <c r="AE25" s="6" t="str">
        <f t="shared" si="4"/>
        <v>ОК</v>
      </c>
      <c r="AF25" s="68"/>
      <c r="AG25" s="3"/>
      <c r="AH25" s="3"/>
    </row>
    <row r="26" spans="1:34" ht="16.5">
      <c r="A26" s="13">
        <v>14</v>
      </c>
      <c r="B26" s="32">
        <v>95.215</v>
      </c>
      <c r="C26" s="32">
        <v>2.562</v>
      </c>
      <c r="D26" s="32">
        <v>0.786</v>
      </c>
      <c r="E26" s="32">
        <v>0.107</v>
      </c>
      <c r="F26" s="32">
        <v>0.125</v>
      </c>
      <c r="G26" s="32">
        <v>0.003</v>
      </c>
      <c r="H26" s="32">
        <v>0.024</v>
      </c>
      <c r="I26" s="32">
        <v>0.018</v>
      </c>
      <c r="J26" s="32">
        <v>0.019</v>
      </c>
      <c r="K26" s="42"/>
      <c r="L26" s="32">
        <v>0.957</v>
      </c>
      <c r="M26" s="32">
        <v>0.184</v>
      </c>
      <c r="N26" s="32">
        <v>0.705</v>
      </c>
      <c r="O26" s="36"/>
      <c r="P26" s="34">
        <v>34.38</v>
      </c>
      <c r="Q26" s="35">
        <f t="shared" si="0"/>
        <v>9.55</v>
      </c>
      <c r="R26" s="36"/>
      <c r="S26" s="34">
        <v>38.12</v>
      </c>
      <c r="T26" s="37">
        <f t="shared" si="1"/>
        <v>10.588888888888889</v>
      </c>
      <c r="U26" s="40"/>
      <c r="V26" s="34">
        <v>49.82</v>
      </c>
      <c r="W26" s="37">
        <f t="shared" si="2"/>
        <v>13.838888888888889</v>
      </c>
      <c r="X26" s="83"/>
      <c r="Y26" s="39"/>
      <c r="Z26" s="43"/>
      <c r="AA26" s="43"/>
      <c r="AB26" s="69"/>
      <c r="AC26" s="82">
        <v>5508.965929999999</v>
      </c>
      <c r="AD26" s="5">
        <f t="shared" si="3"/>
        <v>100</v>
      </c>
      <c r="AE26" s="6" t="str">
        <f t="shared" si="4"/>
        <v>ОК</v>
      </c>
      <c r="AF26" s="68"/>
      <c r="AG26" s="3"/>
      <c r="AH26" s="3"/>
    </row>
    <row r="27" spans="1:34" ht="16.5">
      <c r="A27" s="13">
        <v>15</v>
      </c>
      <c r="B27" s="32">
        <v>95.0411</v>
      </c>
      <c r="C27" s="32">
        <v>2.6817</v>
      </c>
      <c r="D27" s="32">
        <v>0.7869</v>
      </c>
      <c r="E27" s="32">
        <v>0.107</v>
      </c>
      <c r="F27" s="32">
        <v>0.1186</v>
      </c>
      <c r="G27" s="32">
        <v>0.0066</v>
      </c>
      <c r="H27" s="32">
        <v>0.024</v>
      </c>
      <c r="I27" s="32">
        <v>0.018</v>
      </c>
      <c r="J27" s="32">
        <v>0.0176</v>
      </c>
      <c r="K27" s="42"/>
      <c r="L27" s="32">
        <v>1.0045</v>
      </c>
      <c r="M27" s="32">
        <v>0.19</v>
      </c>
      <c r="N27" s="32">
        <v>0.706</v>
      </c>
      <c r="O27" s="36"/>
      <c r="P27" s="34">
        <v>34.39</v>
      </c>
      <c r="Q27" s="35">
        <f t="shared" si="0"/>
        <v>9.552777777777777</v>
      </c>
      <c r="R27" s="36"/>
      <c r="S27" s="34">
        <v>38.11</v>
      </c>
      <c r="T27" s="37">
        <f t="shared" si="1"/>
        <v>10.58611111111111</v>
      </c>
      <c r="U27" s="40"/>
      <c r="V27" s="34">
        <v>49.77</v>
      </c>
      <c r="W27" s="37">
        <f t="shared" si="2"/>
        <v>13.825000000000001</v>
      </c>
      <c r="X27" s="83"/>
      <c r="Y27" s="39"/>
      <c r="Z27" s="43"/>
      <c r="AA27" s="43"/>
      <c r="AB27" s="69"/>
      <c r="AC27" s="82">
        <v>5546.59379</v>
      </c>
      <c r="AD27" s="5">
        <f>SUM(B27:M27)+$K$44+$N$44</f>
        <v>99.99600000000001</v>
      </c>
      <c r="AE27" s="6" t="str">
        <f t="shared" si="4"/>
        <v> </v>
      </c>
      <c r="AF27" s="68"/>
      <c r="AG27" s="3"/>
      <c r="AH27" s="3"/>
    </row>
    <row r="28" spans="1:34" ht="16.5">
      <c r="A28" s="13">
        <v>16</v>
      </c>
      <c r="B28" s="32">
        <v>94.454</v>
      </c>
      <c r="C28" s="32">
        <v>3.127</v>
      </c>
      <c r="D28" s="32">
        <v>0.859</v>
      </c>
      <c r="E28" s="32">
        <v>0.108</v>
      </c>
      <c r="F28" s="32">
        <v>0.123</v>
      </c>
      <c r="G28" s="32">
        <v>0.003</v>
      </c>
      <c r="H28" s="32">
        <v>0.024</v>
      </c>
      <c r="I28" s="32">
        <v>0.017</v>
      </c>
      <c r="J28" s="32">
        <v>0.027</v>
      </c>
      <c r="K28" s="42"/>
      <c r="L28" s="32">
        <v>1.094</v>
      </c>
      <c r="M28" s="32">
        <v>0.164</v>
      </c>
      <c r="N28" s="32">
        <v>0.71</v>
      </c>
      <c r="O28" s="36"/>
      <c r="P28" s="34">
        <v>34.53</v>
      </c>
      <c r="Q28" s="35">
        <f t="shared" si="0"/>
        <v>9.591666666666667</v>
      </c>
      <c r="R28" s="36"/>
      <c r="S28" s="34">
        <v>38.28</v>
      </c>
      <c r="T28" s="37">
        <f t="shared" si="1"/>
        <v>10.633333333333333</v>
      </c>
      <c r="U28" s="40"/>
      <c r="V28" s="34">
        <v>49.86</v>
      </c>
      <c r="W28" s="37">
        <f t="shared" si="2"/>
        <v>13.85</v>
      </c>
      <c r="X28" s="83"/>
      <c r="Y28" s="39"/>
      <c r="Z28" s="43" t="s">
        <v>62</v>
      </c>
      <c r="AA28" s="43">
        <v>2</v>
      </c>
      <c r="AB28" s="72"/>
      <c r="AC28" s="82">
        <v>6082.27393</v>
      </c>
      <c r="AD28" s="5">
        <f t="shared" si="3"/>
        <v>99.99999999999999</v>
      </c>
      <c r="AE28" s="6" t="str">
        <f t="shared" si="4"/>
        <v>ОК</v>
      </c>
      <c r="AF28" s="68"/>
      <c r="AG28" s="3"/>
      <c r="AH28" s="3"/>
    </row>
    <row r="29" spans="1:34" ht="16.5">
      <c r="A29" s="13">
        <v>17</v>
      </c>
      <c r="B29" s="32">
        <v>93.881</v>
      </c>
      <c r="C29" s="32">
        <v>3.309</v>
      </c>
      <c r="D29" s="32">
        <v>0.887</v>
      </c>
      <c r="E29" s="32">
        <v>0.107</v>
      </c>
      <c r="F29" s="32">
        <v>0.126</v>
      </c>
      <c r="G29" s="32">
        <v>0.003</v>
      </c>
      <c r="H29" s="32">
        <v>0.025</v>
      </c>
      <c r="I29" s="32">
        <v>0.018</v>
      </c>
      <c r="J29" s="32">
        <v>0.03</v>
      </c>
      <c r="K29" s="42"/>
      <c r="L29" s="32">
        <v>1.435</v>
      </c>
      <c r="M29" s="32">
        <v>0.179</v>
      </c>
      <c r="N29" s="32">
        <v>0.713</v>
      </c>
      <c r="O29" s="36"/>
      <c r="P29" s="34">
        <v>34.48</v>
      </c>
      <c r="Q29" s="35">
        <f t="shared" si="0"/>
        <v>9.577777777777778</v>
      </c>
      <c r="R29" s="36"/>
      <c r="S29" s="34">
        <v>38.22</v>
      </c>
      <c r="T29" s="37">
        <f t="shared" si="1"/>
        <v>10.616666666666665</v>
      </c>
      <c r="U29" s="40"/>
      <c r="V29" s="34">
        <v>49.67</v>
      </c>
      <c r="W29" s="37">
        <f t="shared" si="2"/>
        <v>13.797222222222222</v>
      </c>
      <c r="X29" s="83"/>
      <c r="Y29" s="39"/>
      <c r="Z29" s="43"/>
      <c r="AA29" s="43"/>
      <c r="AB29" s="72"/>
      <c r="AC29" s="82">
        <v>5796.68511</v>
      </c>
      <c r="AD29" s="5">
        <f t="shared" si="3"/>
        <v>100.00000000000001</v>
      </c>
      <c r="AE29" s="6" t="str">
        <f t="shared" si="4"/>
        <v>ОК</v>
      </c>
      <c r="AF29" s="68"/>
      <c r="AG29" s="3"/>
      <c r="AH29" s="3"/>
    </row>
    <row r="30" spans="1:34" ht="16.5">
      <c r="A30" s="13">
        <v>18</v>
      </c>
      <c r="B30" s="32">
        <v>93.8</v>
      </c>
      <c r="C30" s="32">
        <v>3.217</v>
      </c>
      <c r="D30" s="32">
        <v>0.856</v>
      </c>
      <c r="E30" s="32">
        <v>0.103</v>
      </c>
      <c r="F30" s="32">
        <v>0.125</v>
      </c>
      <c r="G30" s="32">
        <v>0.003</v>
      </c>
      <c r="H30" s="32">
        <v>0.024</v>
      </c>
      <c r="I30" s="32">
        <v>0.019</v>
      </c>
      <c r="J30" s="32">
        <v>0.028</v>
      </c>
      <c r="K30" s="42"/>
      <c r="L30" s="32">
        <v>1.65</v>
      </c>
      <c r="M30" s="32">
        <v>0.176</v>
      </c>
      <c r="N30" s="32">
        <v>0.713</v>
      </c>
      <c r="O30" s="36"/>
      <c r="P30" s="34">
        <v>34.37</v>
      </c>
      <c r="Q30" s="35">
        <f t="shared" si="0"/>
        <v>9.54722222222222</v>
      </c>
      <c r="R30" s="36"/>
      <c r="S30" s="34">
        <v>38.09</v>
      </c>
      <c r="T30" s="37">
        <f t="shared" si="1"/>
        <v>10.580555555555556</v>
      </c>
      <c r="U30" s="40"/>
      <c r="V30" s="34">
        <v>49.5</v>
      </c>
      <c r="W30" s="37">
        <f t="shared" si="2"/>
        <v>13.75</v>
      </c>
      <c r="X30" s="65"/>
      <c r="Y30" s="39"/>
      <c r="Z30" s="43"/>
      <c r="AA30" s="43"/>
      <c r="AB30" s="72"/>
      <c r="AC30" s="82">
        <v>5715.37194</v>
      </c>
      <c r="AD30" s="5">
        <f t="shared" si="3"/>
        <v>100.001</v>
      </c>
      <c r="AE30" s="6" t="str">
        <f t="shared" si="4"/>
        <v> </v>
      </c>
      <c r="AF30" s="68"/>
      <c r="AG30" s="3"/>
      <c r="AH30" s="3"/>
    </row>
    <row r="31" spans="1:34" ht="16.5">
      <c r="A31" s="13">
        <v>19</v>
      </c>
      <c r="B31" s="32">
        <v>93.644</v>
      </c>
      <c r="C31" s="32">
        <v>3.196</v>
      </c>
      <c r="D31" s="32">
        <v>0.83</v>
      </c>
      <c r="E31" s="32">
        <v>0.098</v>
      </c>
      <c r="F31" s="32">
        <v>0.123</v>
      </c>
      <c r="G31" s="32">
        <v>0.003</v>
      </c>
      <c r="H31" s="32">
        <v>0.024</v>
      </c>
      <c r="I31" s="32">
        <v>0.018</v>
      </c>
      <c r="J31" s="32">
        <v>0.03</v>
      </c>
      <c r="K31" s="42"/>
      <c r="L31" s="32">
        <v>1.873</v>
      </c>
      <c r="M31" s="32">
        <v>0.161</v>
      </c>
      <c r="N31" s="32">
        <v>0.714</v>
      </c>
      <c r="O31" s="36"/>
      <c r="P31" s="34">
        <v>34.28</v>
      </c>
      <c r="Q31" s="35">
        <f t="shared" si="0"/>
        <v>9.522222222222222</v>
      </c>
      <c r="R31" s="36"/>
      <c r="S31" s="34">
        <v>37.99</v>
      </c>
      <c r="T31" s="37">
        <f t="shared" si="1"/>
        <v>10.552777777777779</v>
      </c>
      <c r="U31" s="40"/>
      <c r="V31" s="34">
        <v>49.36</v>
      </c>
      <c r="W31" s="37">
        <f t="shared" si="2"/>
        <v>13.71111111111111</v>
      </c>
      <c r="X31" s="65">
        <v>-21.5</v>
      </c>
      <c r="Y31" s="43">
        <v>-17</v>
      </c>
      <c r="Z31" s="43"/>
      <c r="AA31" s="43"/>
      <c r="AB31" s="72"/>
      <c r="AC31" s="82">
        <v>5695.4391399999995</v>
      </c>
      <c r="AD31" s="5">
        <f t="shared" si="3"/>
        <v>100.00000000000001</v>
      </c>
      <c r="AE31" s="6" t="str">
        <f t="shared" si="4"/>
        <v>ОК</v>
      </c>
      <c r="AF31" s="68"/>
      <c r="AG31" s="3"/>
      <c r="AH31" s="3"/>
    </row>
    <row r="32" spans="1:34" ht="16.5">
      <c r="A32" s="13">
        <v>20</v>
      </c>
      <c r="B32" s="32">
        <v>93.649</v>
      </c>
      <c r="C32" s="32">
        <v>3.084</v>
      </c>
      <c r="D32" s="32">
        <v>0.8</v>
      </c>
      <c r="E32" s="32">
        <v>0.095</v>
      </c>
      <c r="F32" s="32">
        <v>0.122</v>
      </c>
      <c r="G32" s="32">
        <v>0.003</v>
      </c>
      <c r="H32" s="32">
        <v>0.026</v>
      </c>
      <c r="I32" s="32">
        <v>0.018</v>
      </c>
      <c r="J32" s="32">
        <v>0.03</v>
      </c>
      <c r="K32" s="42"/>
      <c r="L32" s="32">
        <v>2.016</v>
      </c>
      <c r="M32" s="32">
        <v>0.157</v>
      </c>
      <c r="N32" s="32">
        <v>0.713</v>
      </c>
      <c r="O32" s="36"/>
      <c r="P32" s="34">
        <v>34.18</v>
      </c>
      <c r="Q32" s="35">
        <f t="shared" si="0"/>
        <v>9.494444444444444</v>
      </c>
      <c r="R32" s="36"/>
      <c r="S32" s="34">
        <v>37.89</v>
      </c>
      <c r="T32" s="37">
        <f t="shared" si="1"/>
        <v>10.525</v>
      </c>
      <c r="U32" s="40"/>
      <c r="V32" s="34">
        <v>49.24</v>
      </c>
      <c r="W32" s="37">
        <f t="shared" si="2"/>
        <v>13.677777777777777</v>
      </c>
      <c r="X32" s="65"/>
      <c r="Y32" s="39"/>
      <c r="Z32" s="43" t="s">
        <v>62</v>
      </c>
      <c r="AA32" s="43">
        <v>0.5</v>
      </c>
      <c r="AB32" s="69"/>
      <c r="AC32" s="82">
        <v>5740.288919999999</v>
      </c>
      <c r="AD32" s="5">
        <f t="shared" si="3"/>
        <v>100</v>
      </c>
      <c r="AE32" s="6" t="str">
        <f>IF(AD32=100,"ОК"," ")</f>
        <v>ОК</v>
      </c>
      <c r="AF32" s="68"/>
      <c r="AG32" s="3"/>
      <c r="AH32" s="3"/>
    </row>
    <row r="33" spans="1:34" ht="16.5">
      <c r="A33" s="13">
        <v>21</v>
      </c>
      <c r="B33" s="32">
        <v>93.894</v>
      </c>
      <c r="C33" s="32">
        <v>2.944</v>
      </c>
      <c r="D33" s="32">
        <v>0.76</v>
      </c>
      <c r="E33" s="32">
        <v>0.093</v>
      </c>
      <c r="F33" s="32">
        <v>0.117</v>
      </c>
      <c r="G33" s="32">
        <v>0.002</v>
      </c>
      <c r="H33" s="32">
        <v>0.026</v>
      </c>
      <c r="I33" s="32">
        <v>0.019</v>
      </c>
      <c r="J33" s="32">
        <v>0.05</v>
      </c>
      <c r="K33" s="42"/>
      <c r="L33" s="32">
        <v>1.949</v>
      </c>
      <c r="M33" s="32">
        <v>0.146</v>
      </c>
      <c r="N33" s="32">
        <v>0.712</v>
      </c>
      <c r="O33" s="36"/>
      <c r="P33" s="34">
        <v>34.17</v>
      </c>
      <c r="Q33" s="35">
        <f t="shared" si="0"/>
        <v>9.491666666666667</v>
      </c>
      <c r="R33" s="36"/>
      <c r="S33" s="34">
        <v>37.88</v>
      </c>
      <c r="T33" s="37">
        <f t="shared" si="1"/>
        <v>10.522222222222222</v>
      </c>
      <c r="U33" s="40"/>
      <c r="V33" s="34">
        <v>49.27</v>
      </c>
      <c r="W33" s="37">
        <f t="shared" si="2"/>
        <v>13.686111111111112</v>
      </c>
      <c r="X33" s="65"/>
      <c r="Y33" s="39"/>
      <c r="Z33" s="43"/>
      <c r="AA33" s="43"/>
      <c r="AB33" s="69"/>
      <c r="AC33" s="82">
        <v>6184.365129999999</v>
      </c>
      <c r="AD33" s="5">
        <f t="shared" si="3"/>
        <v>100.00000000000001</v>
      </c>
      <c r="AE33" s="6" t="str">
        <f t="shared" si="4"/>
        <v>ОК</v>
      </c>
      <c r="AF33" s="68"/>
      <c r="AG33" s="3"/>
      <c r="AH33" s="3"/>
    </row>
    <row r="34" spans="1:34" ht="17.25">
      <c r="A34" s="13">
        <v>22</v>
      </c>
      <c r="B34" s="32">
        <v>94.067</v>
      </c>
      <c r="C34" s="32">
        <v>2.958</v>
      </c>
      <c r="D34" s="32">
        <v>0.759</v>
      </c>
      <c r="E34" s="32">
        <v>0.09</v>
      </c>
      <c r="F34" s="32">
        <v>0.111</v>
      </c>
      <c r="G34" s="32">
        <v>0.002</v>
      </c>
      <c r="H34" s="32">
        <v>0.022</v>
      </c>
      <c r="I34" s="32">
        <v>0.017</v>
      </c>
      <c r="J34" s="32">
        <v>0.033</v>
      </c>
      <c r="K34" s="42"/>
      <c r="L34" s="32">
        <v>1.79</v>
      </c>
      <c r="M34" s="32">
        <v>0.151</v>
      </c>
      <c r="N34" s="32">
        <v>0.711</v>
      </c>
      <c r="O34" s="36"/>
      <c r="P34" s="34">
        <v>34.19</v>
      </c>
      <c r="Q34" s="35">
        <f t="shared" si="0"/>
        <v>9.497222222222222</v>
      </c>
      <c r="R34" s="36"/>
      <c r="S34" s="34">
        <v>37.9</v>
      </c>
      <c r="T34" s="37">
        <f t="shared" si="1"/>
        <v>10.527777777777777</v>
      </c>
      <c r="U34" s="40"/>
      <c r="V34" s="34">
        <v>49.35</v>
      </c>
      <c r="W34" s="37">
        <f t="shared" si="2"/>
        <v>13.708333333333334</v>
      </c>
      <c r="X34" s="65"/>
      <c r="Y34" s="39"/>
      <c r="Z34" s="43"/>
      <c r="AA34" s="43"/>
      <c r="AB34" s="71"/>
      <c r="AC34" s="82">
        <v>5776.173440000001</v>
      </c>
      <c r="AD34" s="5">
        <f t="shared" si="3"/>
        <v>100</v>
      </c>
      <c r="AE34" s="6" t="str">
        <f t="shared" si="4"/>
        <v>ОК</v>
      </c>
      <c r="AF34" s="68"/>
      <c r="AG34" s="3"/>
      <c r="AH34" s="3"/>
    </row>
    <row r="35" spans="1:34" ht="16.5">
      <c r="A35" s="13">
        <v>23</v>
      </c>
      <c r="B35" s="49">
        <v>94.125</v>
      </c>
      <c r="C35" s="50">
        <v>2.981</v>
      </c>
      <c r="D35" s="51">
        <v>0.763</v>
      </c>
      <c r="E35" s="50">
        <v>0.09</v>
      </c>
      <c r="F35" s="51">
        <v>0.112</v>
      </c>
      <c r="G35" s="50">
        <v>0.002</v>
      </c>
      <c r="H35" s="51">
        <v>0.022</v>
      </c>
      <c r="I35" s="50">
        <v>0.017</v>
      </c>
      <c r="J35" s="51">
        <v>0.029</v>
      </c>
      <c r="K35" s="42"/>
      <c r="L35" s="51">
        <v>1.707</v>
      </c>
      <c r="M35" s="50">
        <v>0.152</v>
      </c>
      <c r="N35" s="51">
        <v>0.71</v>
      </c>
      <c r="O35" s="52"/>
      <c r="P35" s="41">
        <v>34.22</v>
      </c>
      <c r="Q35" s="35">
        <f t="shared" si="0"/>
        <v>9.505555555555555</v>
      </c>
      <c r="R35" s="36"/>
      <c r="S35" s="53">
        <v>37.94</v>
      </c>
      <c r="T35" s="37">
        <f t="shared" si="1"/>
        <v>10.538888888888888</v>
      </c>
      <c r="U35" s="40"/>
      <c r="V35" s="53">
        <v>49.4</v>
      </c>
      <c r="W35" s="37">
        <f t="shared" si="2"/>
        <v>13.722222222222221</v>
      </c>
      <c r="X35" s="65"/>
      <c r="Y35" s="39"/>
      <c r="Z35" s="43"/>
      <c r="AA35" s="43"/>
      <c r="AB35" s="69"/>
      <c r="AC35" s="82">
        <v>6018.654450000001</v>
      </c>
      <c r="AD35" s="5">
        <f>SUM(B35:M35)+$K$44+$N$44</f>
        <v>99.99999999999999</v>
      </c>
      <c r="AE35" s="6" t="str">
        <f>IF(AD35=100,"ОК"," ")</f>
        <v>ОК</v>
      </c>
      <c r="AF35" s="68"/>
      <c r="AG35" s="3"/>
      <c r="AH35" s="3"/>
    </row>
    <row r="36" spans="1:34" ht="15.75" customHeight="1">
      <c r="A36" s="13">
        <v>24</v>
      </c>
      <c r="B36" s="32">
        <v>94.236</v>
      </c>
      <c r="C36" s="32">
        <v>2.883</v>
      </c>
      <c r="D36" s="32">
        <v>0.79</v>
      </c>
      <c r="E36" s="32">
        <v>0.1</v>
      </c>
      <c r="F36" s="32">
        <v>0.122</v>
      </c>
      <c r="G36" s="32">
        <v>0.003</v>
      </c>
      <c r="H36" s="32">
        <v>0.022</v>
      </c>
      <c r="I36" s="32">
        <v>0.017</v>
      </c>
      <c r="J36" s="32">
        <v>0.027</v>
      </c>
      <c r="K36" s="42"/>
      <c r="L36" s="32">
        <v>1.612</v>
      </c>
      <c r="M36" s="32">
        <v>0.188</v>
      </c>
      <c r="N36" s="32">
        <v>0.71</v>
      </c>
      <c r="O36" s="36"/>
      <c r="P36" s="34">
        <v>34.24</v>
      </c>
      <c r="Q36" s="35">
        <f t="shared" si="0"/>
        <v>9.511111111111111</v>
      </c>
      <c r="R36" s="36"/>
      <c r="S36" s="34">
        <v>37.96</v>
      </c>
      <c r="T36" s="37">
        <f t="shared" si="1"/>
        <v>10.544444444444444</v>
      </c>
      <c r="U36" s="40"/>
      <c r="V36" s="34">
        <v>49.43</v>
      </c>
      <c r="W36" s="37">
        <f t="shared" si="2"/>
        <v>13.730555555555554</v>
      </c>
      <c r="X36" s="65"/>
      <c r="Y36" s="39"/>
      <c r="Z36" s="43"/>
      <c r="AA36" s="54"/>
      <c r="AB36" s="73"/>
      <c r="AC36" s="82">
        <v>5780.511499999997</v>
      </c>
      <c r="AD36" s="5">
        <f t="shared" si="3"/>
        <v>100</v>
      </c>
      <c r="AE36" s="6" t="str">
        <f t="shared" si="4"/>
        <v>ОК</v>
      </c>
      <c r="AF36" s="68"/>
      <c r="AG36" s="3"/>
      <c r="AH36" s="3"/>
    </row>
    <row r="37" spans="1:34" ht="16.5">
      <c r="A37" s="13">
        <v>25</v>
      </c>
      <c r="B37" s="32">
        <v>94.806</v>
      </c>
      <c r="C37" s="32">
        <v>2.705</v>
      </c>
      <c r="D37" s="32">
        <v>0.774</v>
      </c>
      <c r="E37" s="32">
        <v>0.104</v>
      </c>
      <c r="F37" s="32">
        <v>0.118</v>
      </c>
      <c r="G37" s="32">
        <v>0.003</v>
      </c>
      <c r="H37" s="32">
        <v>0.021</v>
      </c>
      <c r="I37" s="32">
        <v>0.015</v>
      </c>
      <c r="J37" s="32">
        <v>0.022</v>
      </c>
      <c r="K37" s="42"/>
      <c r="L37" s="32">
        <v>1.238</v>
      </c>
      <c r="M37" s="32">
        <v>0.194</v>
      </c>
      <c r="N37" s="32">
        <v>0.707</v>
      </c>
      <c r="O37" s="36"/>
      <c r="P37" s="34">
        <v>34.3</v>
      </c>
      <c r="Q37" s="35">
        <f t="shared" si="0"/>
        <v>9.527777777777777</v>
      </c>
      <c r="R37" s="36"/>
      <c r="S37" s="34">
        <v>38.03</v>
      </c>
      <c r="T37" s="37">
        <f t="shared" si="1"/>
        <v>10.563888888888888</v>
      </c>
      <c r="U37" s="40"/>
      <c r="V37" s="34">
        <v>49.64</v>
      </c>
      <c r="W37" s="37">
        <f t="shared" si="2"/>
        <v>13.788888888888888</v>
      </c>
      <c r="X37" s="65"/>
      <c r="Y37" s="39"/>
      <c r="Z37" s="43"/>
      <c r="AA37" s="43"/>
      <c r="AB37" s="69"/>
      <c r="AC37" s="82">
        <v>5419.933290000001</v>
      </c>
      <c r="AD37" s="5">
        <f t="shared" si="3"/>
        <v>100</v>
      </c>
      <c r="AE37" s="6" t="str">
        <f t="shared" si="4"/>
        <v>ОК</v>
      </c>
      <c r="AF37" s="68"/>
      <c r="AG37" s="3"/>
      <c r="AH37" s="3"/>
    </row>
    <row r="38" spans="1:34" ht="16.5">
      <c r="A38" s="13">
        <v>26</v>
      </c>
      <c r="B38" s="32">
        <v>95.367</v>
      </c>
      <c r="C38" s="32">
        <v>2.514</v>
      </c>
      <c r="D38" s="32">
        <v>0.73</v>
      </c>
      <c r="E38" s="32">
        <v>0.102</v>
      </c>
      <c r="F38" s="32">
        <v>0.105</v>
      </c>
      <c r="G38" s="32">
        <v>0.002</v>
      </c>
      <c r="H38" s="32">
        <v>0.021</v>
      </c>
      <c r="I38" s="32">
        <v>0.014</v>
      </c>
      <c r="J38" s="32">
        <v>0.019</v>
      </c>
      <c r="K38" s="42"/>
      <c r="L38" s="32">
        <v>0.951</v>
      </c>
      <c r="M38" s="32">
        <v>0.175</v>
      </c>
      <c r="N38" s="32">
        <v>0.703</v>
      </c>
      <c r="O38" s="36"/>
      <c r="P38" s="34">
        <v>34.31</v>
      </c>
      <c r="Q38" s="35">
        <f t="shared" si="0"/>
        <v>9.530555555555557</v>
      </c>
      <c r="R38" s="36"/>
      <c r="S38" s="34">
        <v>38.05</v>
      </c>
      <c r="T38" s="37">
        <f t="shared" si="1"/>
        <v>10.569444444444443</v>
      </c>
      <c r="U38" s="40"/>
      <c r="V38" s="34">
        <v>49.79</v>
      </c>
      <c r="W38" s="37">
        <f t="shared" si="2"/>
        <v>13.830555555555556</v>
      </c>
      <c r="X38" s="65"/>
      <c r="Y38" s="39"/>
      <c r="Z38" s="43"/>
      <c r="AA38" s="43"/>
      <c r="AB38" s="69"/>
      <c r="AC38" s="82">
        <v>5577.359559999999</v>
      </c>
      <c r="AD38" s="5">
        <f t="shared" si="3"/>
        <v>100</v>
      </c>
      <c r="AE38" s="6" t="str">
        <f t="shared" si="4"/>
        <v>ОК</v>
      </c>
      <c r="AF38" s="68"/>
      <c r="AG38" s="3"/>
      <c r="AH38" s="3"/>
    </row>
    <row r="39" spans="1:34" ht="16.5">
      <c r="A39" s="13">
        <v>27</v>
      </c>
      <c r="B39" s="32">
        <v>95.941</v>
      </c>
      <c r="C39" s="32">
        <v>2.184</v>
      </c>
      <c r="D39" s="32">
        <v>0.688</v>
      </c>
      <c r="E39" s="32">
        <v>0.104</v>
      </c>
      <c r="F39" s="32">
        <v>0.105</v>
      </c>
      <c r="G39" s="32">
        <v>0.003</v>
      </c>
      <c r="H39" s="32">
        <v>0.018</v>
      </c>
      <c r="I39" s="32">
        <v>0.014</v>
      </c>
      <c r="J39" s="32">
        <v>0.015</v>
      </c>
      <c r="K39" s="42"/>
      <c r="L39" s="32">
        <v>0.763</v>
      </c>
      <c r="M39" s="32">
        <v>0.165</v>
      </c>
      <c r="N39" s="32">
        <v>0.7</v>
      </c>
      <c r="O39" s="36"/>
      <c r="P39" s="34">
        <v>34.27</v>
      </c>
      <c r="Q39" s="35">
        <f t="shared" si="0"/>
        <v>9.519444444444446</v>
      </c>
      <c r="R39" s="36"/>
      <c r="S39" s="34">
        <v>38</v>
      </c>
      <c r="T39" s="37">
        <f t="shared" si="1"/>
        <v>10.555555555555555</v>
      </c>
      <c r="U39" s="40"/>
      <c r="V39" s="34">
        <v>49.85</v>
      </c>
      <c r="W39" s="37">
        <f t="shared" si="2"/>
        <v>13.847222222222221</v>
      </c>
      <c r="X39" s="65">
        <v>-19.4</v>
      </c>
      <c r="Y39" s="43">
        <v>-13.2</v>
      </c>
      <c r="Z39" s="43" t="s">
        <v>62</v>
      </c>
      <c r="AA39" s="43">
        <v>2.5</v>
      </c>
      <c r="AB39" s="69"/>
      <c r="AC39" s="82">
        <v>5605.89722</v>
      </c>
      <c r="AD39" s="5">
        <f t="shared" si="3"/>
        <v>100.00000000000001</v>
      </c>
      <c r="AE39" s="6" t="str">
        <f t="shared" si="4"/>
        <v>ОК</v>
      </c>
      <c r="AF39" s="68"/>
      <c r="AG39" s="3"/>
      <c r="AH39" s="3"/>
    </row>
    <row r="40" spans="1:34" ht="16.5">
      <c r="A40" s="13">
        <v>28</v>
      </c>
      <c r="B40" s="32">
        <v>95.86</v>
      </c>
      <c r="C40" s="32">
        <v>2.199</v>
      </c>
      <c r="D40" s="32">
        <v>0.72</v>
      </c>
      <c r="E40" s="32">
        <v>0.108</v>
      </c>
      <c r="F40" s="32">
        <v>0.117</v>
      </c>
      <c r="G40" s="32">
        <v>0.003</v>
      </c>
      <c r="H40" s="32">
        <v>0.023</v>
      </c>
      <c r="I40" s="32">
        <v>0.017</v>
      </c>
      <c r="J40" s="32">
        <v>0.018</v>
      </c>
      <c r="K40" s="42"/>
      <c r="L40" s="32">
        <v>0.76</v>
      </c>
      <c r="M40" s="32">
        <v>0.175</v>
      </c>
      <c r="N40" s="32">
        <v>0.701</v>
      </c>
      <c r="O40" s="36"/>
      <c r="P40" s="34">
        <v>34.31</v>
      </c>
      <c r="Q40" s="35">
        <f t="shared" si="0"/>
        <v>9.530555555555557</v>
      </c>
      <c r="R40" s="36"/>
      <c r="S40" s="34">
        <v>38.04</v>
      </c>
      <c r="T40" s="37">
        <f t="shared" si="1"/>
        <v>10.566666666666666</v>
      </c>
      <c r="U40" s="40"/>
      <c r="V40" s="34">
        <v>49.87</v>
      </c>
      <c r="W40" s="37">
        <f t="shared" si="2"/>
        <v>13.852777777777776</v>
      </c>
      <c r="X40" s="65"/>
      <c r="Y40" s="55"/>
      <c r="Z40" s="43"/>
      <c r="AA40" s="43"/>
      <c r="AB40" s="69"/>
      <c r="AC40" s="82">
        <v>5662.88886</v>
      </c>
      <c r="AD40" s="5">
        <f t="shared" si="3"/>
        <v>100</v>
      </c>
      <c r="AE40" s="6" t="str">
        <f t="shared" si="4"/>
        <v>ОК</v>
      </c>
      <c r="AF40" s="68"/>
      <c r="AG40" s="3"/>
      <c r="AH40" s="3"/>
    </row>
    <row r="41" spans="1:34" ht="16.5">
      <c r="A41" s="13">
        <v>29</v>
      </c>
      <c r="B41" s="32">
        <v>95.781</v>
      </c>
      <c r="C41" s="32">
        <v>2.235</v>
      </c>
      <c r="D41" s="32">
        <v>0.745</v>
      </c>
      <c r="E41" s="32">
        <v>0.11</v>
      </c>
      <c r="F41" s="32">
        <v>0.126</v>
      </c>
      <c r="G41" s="32">
        <v>0.003</v>
      </c>
      <c r="H41" s="32">
        <v>0.026</v>
      </c>
      <c r="I41" s="32">
        <v>0.019</v>
      </c>
      <c r="J41" s="32">
        <v>0.02</v>
      </c>
      <c r="K41" s="42"/>
      <c r="L41" s="32">
        <v>0.754</v>
      </c>
      <c r="M41" s="32">
        <v>0.181</v>
      </c>
      <c r="N41" s="32">
        <v>0.702</v>
      </c>
      <c r="O41" s="36"/>
      <c r="P41" s="34">
        <v>34.35</v>
      </c>
      <c r="Q41" s="35">
        <f t="shared" si="0"/>
        <v>9.541666666666666</v>
      </c>
      <c r="R41" s="36"/>
      <c r="S41" s="34">
        <v>38.08</v>
      </c>
      <c r="T41" s="37">
        <f t="shared" si="1"/>
        <v>10.577777777777778</v>
      </c>
      <c r="U41" s="40"/>
      <c r="V41" s="34">
        <v>49.89</v>
      </c>
      <c r="W41" s="37">
        <f t="shared" si="2"/>
        <v>13.858333333333333</v>
      </c>
      <c r="X41" s="83"/>
      <c r="Y41" s="43"/>
      <c r="Z41" s="39"/>
      <c r="AA41" s="43"/>
      <c r="AB41" s="69"/>
      <c r="AC41" s="82">
        <v>5815.5848</v>
      </c>
      <c r="AD41" s="5">
        <f t="shared" si="3"/>
        <v>100.00000000000001</v>
      </c>
      <c r="AE41" s="6" t="str">
        <f t="shared" si="4"/>
        <v>ОК</v>
      </c>
      <c r="AF41" s="68"/>
      <c r="AG41" s="3"/>
      <c r="AH41" s="3"/>
    </row>
    <row r="42" spans="1:34" ht="16.5">
      <c r="A42" s="13">
        <v>30</v>
      </c>
      <c r="B42" s="32">
        <v>96.157</v>
      </c>
      <c r="C42" s="32">
        <v>2.05</v>
      </c>
      <c r="D42" s="32">
        <v>0.656</v>
      </c>
      <c r="E42" s="32">
        <v>0.103</v>
      </c>
      <c r="F42" s="32">
        <v>0.101</v>
      </c>
      <c r="G42" s="32">
        <v>0.003</v>
      </c>
      <c r="H42" s="32">
        <v>0.02</v>
      </c>
      <c r="I42" s="32">
        <v>0.014</v>
      </c>
      <c r="J42" s="32">
        <v>0.015</v>
      </c>
      <c r="K42" s="42"/>
      <c r="L42" s="32">
        <v>0.72</v>
      </c>
      <c r="M42" s="32">
        <v>0.161</v>
      </c>
      <c r="N42" s="32">
        <v>0.698</v>
      </c>
      <c r="O42" s="36"/>
      <c r="P42" s="34">
        <v>34.23</v>
      </c>
      <c r="Q42" s="35">
        <f t="shared" si="0"/>
        <v>9.508333333333333</v>
      </c>
      <c r="R42" s="36"/>
      <c r="S42" s="34">
        <v>37.96</v>
      </c>
      <c r="T42" s="37">
        <f t="shared" si="1"/>
        <v>10.544444444444444</v>
      </c>
      <c r="U42" s="40"/>
      <c r="V42" s="56">
        <v>49.85</v>
      </c>
      <c r="W42" s="57">
        <f t="shared" si="2"/>
        <v>13.847222222222221</v>
      </c>
      <c r="X42" s="84"/>
      <c r="Y42" s="58"/>
      <c r="Z42" s="59"/>
      <c r="AA42" s="60"/>
      <c r="AB42" s="74" t="s">
        <v>63</v>
      </c>
      <c r="AC42" s="82">
        <v>5899.55342</v>
      </c>
      <c r="AD42" s="5">
        <f t="shared" si="3"/>
        <v>99.99999999999999</v>
      </c>
      <c r="AE42" s="6" t="str">
        <f t="shared" si="4"/>
        <v>ОК</v>
      </c>
      <c r="AF42" s="68"/>
      <c r="AG42" s="3"/>
      <c r="AH42" s="3"/>
    </row>
    <row r="43" spans="1:34" ht="17.25" thickBot="1">
      <c r="A43" s="14">
        <v>31</v>
      </c>
      <c r="B43" s="32">
        <v>96.031</v>
      </c>
      <c r="C43" s="32">
        <v>2.053</v>
      </c>
      <c r="D43" s="32">
        <v>0.656</v>
      </c>
      <c r="E43" s="32">
        <v>0.101</v>
      </c>
      <c r="F43" s="32">
        <v>0.102</v>
      </c>
      <c r="G43" s="32">
        <v>0.003</v>
      </c>
      <c r="H43" s="32">
        <v>0.02</v>
      </c>
      <c r="I43" s="32">
        <v>0.014</v>
      </c>
      <c r="J43" s="32">
        <v>0.014</v>
      </c>
      <c r="K43" s="42"/>
      <c r="L43" s="32">
        <v>0.844</v>
      </c>
      <c r="M43" s="32">
        <v>0.162</v>
      </c>
      <c r="N43" s="32">
        <v>0.699</v>
      </c>
      <c r="O43" s="61"/>
      <c r="P43" s="34">
        <v>34.19</v>
      </c>
      <c r="Q43" s="35">
        <f t="shared" si="0"/>
        <v>9.497222222222222</v>
      </c>
      <c r="R43" s="61"/>
      <c r="S43" s="34">
        <v>37.91</v>
      </c>
      <c r="T43" s="37">
        <f t="shared" si="1"/>
        <v>10.530555555555555</v>
      </c>
      <c r="U43" s="62"/>
      <c r="V43" s="63">
        <v>49.77</v>
      </c>
      <c r="W43" s="64">
        <f t="shared" si="2"/>
        <v>13.825000000000001</v>
      </c>
      <c r="X43" s="85"/>
      <c r="Y43" s="86"/>
      <c r="Z43" s="87"/>
      <c r="AA43" s="66"/>
      <c r="AB43" s="75"/>
      <c r="AC43" s="88">
        <v>5942.550549999998</v>
      </c>
      <c r="AD43" s="5">
        <f t="shared" si="3"/>
        <v>100</v>
      </c>
      <c r="AE43" s="6" t="str">
        <f t="shared" si="4"/>
        <v>ОК</v>
      </c>
      <c r="AF43" s="68"/>
      <c r="AG43" s="3"/>
      <c r="AH43" s="3"/>
    </row>
    <row r="44" spans="1:34" ht="15" customHeight="1" thickBot="1">
      <c r="A44" s="92" t="s">
        <v>25</v>
      </c>
      <c r="B44" s="92"/>
      <c r="C44" s="92"/>
      <c r="D44" s="92"/>
      <c r="E44" s="92"/>
      <c r="F44" s="92"/>
      <c r="G44" s="92"/>
      <c r="H44" s="93"/>
      <c r="I44" s="96" t="s">
        <v>23</v>
      </c>
      <c r="J44" s="97"/>
      <c r="K44" s="15">
        <v>0</v>
      </c>
      <c r="L44" s="100" t="s">
        <v>24</v>
      </c>
      <c r="M44" s="101"/>
      <c r="N44" s="16">
        <v>0</v>
      </c>
      <c r="O44" s="131">
        <f>SUMPRODUCT(O13:O43,AC13:AC43)/SUM(AC13:AC43)</f>
        <v>0</v>
      </c>
      <c r="P44" s="90">
        <f>SUMPRODUCT(P13:P43,AC13:AC43)/SUM(AC13:AC43)</f>
        <v>34.32710347027634</v>
      </c>
      <c r="Q44" s="90">
        <f>SUMPRODUCT(Q13:Q43,AC13:AC43)/SUM(AC13:AC43)</f>
        <v>9.535306519521207</v>
      </c>
      <c r="R44" s="90">
        <f>SUMPRODUCT(R13:R43,AC13:AC43)/SUM(AC13:AC43)</f>
        <v>0</v>
      </c>
      <c r="S44" s="90">
        <f>SUMPRODUCT(S13:S43,AC13:AC43)/SUM(AC13:AC43)</f>
        <v>38.053786014235435</v>
      </c>
      <c r="T44" s="129">
        <f>SUMPRODUCT(T13:T43,AC13:AC43)/SUM(AC13:AC43)</f>
        <v>10.5704961150654</v>
      </c>
      <c r="U44" s="17"/>
      <c r="V44" s="18"/>
      <c r="W44" s="22"/>
      <c r="X44" s="22"/>
      <c r="Y44" s="22"/>
      <c r="Z44" s="22"/>
      <c r="AA44" s="98" t="s">
        <v>53</v>
      </c>
      <c r="AB44" s="99"/>
      <c r="AC44" s="76">
        <v>175183.13600000006</v>
      </c>
      <c r="AD44" s="18"/>
      <c r="AE44" s="6"/>
      <c r="AF44" s="68"/>
      <c r="AG44" s="3"/>
      <c r="AH44" s="3"/>
    </row>
    <row r="45" spans="1:29" ht="19.5" customHeight="1" thickBot="1">
      <c r="A45" s="19"/>
      <c r="B45" s="20"/>
      <c r="C45" s="20"/>
      <c r="D45" s="20"/>
      <c r="E45" s="20"/>
      <c r="F45" s="20"/>
      <c r="G45" s="20"/>
      <c r="H45" s="133" t="s">
        <v>3</v>
      </c>
      <c r="I45" s="134"/>
      <c r="J45" s="134"/>
      <c r="K45" s="134"/>
      <c r="L45" s="134"/>
      <c r="M45" s="134"/>
      <c r="N45" s="135"/>
      <c r="O45" s="132"/>
      <c r="P45" s="91"/>
      <c r="Q45" s="91"/>
      <c r="R45" s="91"/>
      <c r="S45" s="91"/>
      <c r="T45" s="130"/>
      <c r="U45" s="17"/>
      <c r="V45" s="20"/>
      <c r="W45" s="20"/>
      <c r="X45" s="20"/>
      <c r="Y45" s="20"/>
      <c r="Z45" s="20"/>
      <c r="AA45" s="20"/>
      <c r="AB45" s="20"/>
      <c r="AC45" s="21"/>
    </row>
    <row r="46" spans="2:11" ht="19.5" customHeight="1">
      <c r="B46" s="89" t="s">
        <v>54</v>
      </c>
      <c r="C46" s="89"/>
      <c r="D46" s="89"/>
      <c r="E46" s="89"/>
      <c r="F46" s="89"/>
      <c r="G46" s="89"/>
      <c r="H46" s="89"/>
      <c r="I46" s="89"/>
      <c r="J46" s="89"/>
      <c r="K46" s="89"/>
    </row>
    <row r="47" spans="1:23" ht="24" customHeight="1">
      <c r="A47" s="10"/>
      <c r="B47" s="9" t="s">
        <v>64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9" t="s">
        <v>65</v>
      </c>
      <c r="O47" s="119"/>
      <c r="P47" s="119"/>
      <c r="Q47" s="11"/>
      <c r="R47" s="11"/>
      <c r="S47" s="11"/>
      <c r="T47" s="10"/>
      <c r="U47" s="95" t="s">
        <v>61</v>
      </c>
      <c r="V47" s="95"/>
      <c r="W47" s="95"/>
    </row>
    <row r="48" spans="1:23" ht="15.75">
      <c r="A48" s="10"/>
      <c r="B48" s="10"/>
      <c r="C48" s="10"/>
      <c r="D48" s="9" t="s">
        <v>5</v>
      </c>
      <c r="E48" s="10"/>
      <c r="F48" s="10"/>
      <c r="G48" s="10"/>
      <c r="H48" s="10"/>
      <c r="I48" s="10"/>
      <c r="J48" s="10"/>
      <c r="K48" s="10"/>
      <c r="L48" s="10"/>
      <c r="M48" s="10"/>
      <c r="N48" s="94" t="s">
        <v>6</v>
      </c>
      <c r="O48" s="94"/>
      <c r="P48" s="94"/>
      <c r="Q48" s="10"/>
      <c r="R48" s="9" t="s">
        <v>7</v>
      </c>
      <c r="S48" s="10"/>
      <c r="T48" s="10"/>
      <c r="U48" s="10"/>
      <c r="V48" s="9" t="s">
        <v>8</v>
      </c>
      <c r="W48" s="10"/>
    </row>
    <row r="49" spans="1:23" ht="24.75" customHeight="1">
      <c r="A49" s="10"/>
      <c r="B49" s="9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0" t="s">
        <v>51</v>
      </c>
      <c r="O49" s="120"/>
      <c r="P49" s="120"/>
      <c r="Q49" s="12"/>
      <c r="R49" s="12"/>
      <c r="S49" s="12"/>
      <c r="T49" s="10"/>
      <c r="U49" s="95" t="s">
        <v>61</v>
      </c>
      <c r="V49" s="95"/>
      <c r="W49" s="95"/>
    </row>
    <row r="50" spans="1:23" ht="15.75">
      <c r="A50" s="10"/>
      <c r="B50" s="10"/>
      <c r="C50" s="10"/>
      <c r="D50" s="10"/>
      <c r="E50" s="9" t="s">
        <v>9</v>
      </c>
      <c r="F50" s="10"/>
      <c r="G50" s="10"/>
      <c r="H50" s="10"/>
      <c r="I50" s="10"/>
      <c r="J50" s="10"/>
      <c r="K50" s="10"/>
      <c r="L50" s="10"/>
      <c r="M50" s="10"/>
      <c r="N50" s="94" t="s">
        <v>6</v>
      </c>
      <c r="O50" s="94"/>
      <c r="P50" s="94"/>
      <c r="Q50" s="10"/>
      <c r="R50" s="9" t="s">
        <v>7</v>
      </c>
      <c r="S50" s="10"/>
      <c r="T50" s="10"/>
      <c r="U50" s="10"/>
      <c r="V50" s="9" t="s">
        <v>8</v>
      </c>
      <c r="W50" s="10"/>
    </row>
    <row r="51" spans="1:23" ht="30" customHeight="1">
      <c r="A51" s="10"/>
      <c r="B51" s="9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9" t="s">
        <v>52</v>
      </c>
      <c r="O51" s="119"/>
      <c r="P51" s="119"/>
      <c r="Q51" s="12"/>
      <c r="R51" s="12"/>
      <c r="S51" s="12"/>
      <c r="T51" s="10"/>
      <c r="U51" s="95" t="s">
        <v>61</v>
      </c>
      <c r="V51" s="95"/>
      <c r="W51" s="95"/>
    </row>
    <row r="52" spans="1:23" ht="15.75">
      <c r="A52" s="10"/>
      <c r="B52" s="10"/>
      <c r="C52" s="10"/>
      <c r="D52" s="10"/>
      <c r="E52" s="9" t="s">
        <v>17</v>
      </c>
      <c r="F52" s="10"/>
      <c r="G52" s="10"/>
      <c r="H52" s="10"/>
      <c r="I52" s="10"/>
      <c r="J52" s="10"/>
      <c r="K52" s="10"/>
      <c r="L52" s="10"/>
      <c r="M52" s="10"/>
      <c r="N52" s="94" t="s">
        <v>6</v>
      </c>
      <c r="O52" s="94"/>
      <c r="P52" s="94"/>
      <c r="Q52" s="10"/>
      <c r="R52" s="9" t="s">
        <v>7</v>
      </c>
      <c r="S52" s="10"/>
      <c r="T52" s="10"/>
      <c r="U52" s="10"/>
      <c r="V52" s="9" t="s">
        <v>8</v>
      </c>
      <c r="W52" s="10"/>
    </row>
  </sheetData>
  <sheetProtection/>
  <mergeCells count="60">
    <mergeCell ref="A9:A12"/>
    <mergeCell ref="AB9:AB12"/>
    <mergeCell ref="Y9:Y12"/>
    <mergeCell ref="X9:X12"/>
    <mergeCell ref="B11:B12"/>
    <mergeCell ref="C11:C12"/>
    <mergeCell ref="I11:I12"/>
    <mergeCell ref="V11:V12"/>
    <mergeCell ref="N9:W9"/>
    <mergeCell ref="Z9:Z12"/>
    <mergeCell ref="F11:F12"/>
    <mergeCell ref="G11:G12"/>
    <mergeCell ref="H11:H12"/>
    <mergeCell ref="T11:T12"/>
    <mergeCell ref="J11:J12"/>
    <mergeCell ref="L11:L12"/>
    <mergeCell ref="M11:M12"/>
    <mergeCell ref="P11:P12"/>
    <mergeCell ref="Q11:Q12"/>
    <mergeCell ref="R11:R12"/>
    <mergeCell ref="K7:AC7"/>
    <mergeCell ref="K8:N8"/>
    <mergeCell ref="P8:T8"/>
    <mergeCell ref="K5:AC5"/>
    <mergeCell ref="K11:K12"/>
    <mergeCell ref="T44:T45"/>
    <mergeCell ref="O44:O45"/>
    <mergeCell ref="H45:N45"/>
    <mergeCell ref="S11:S12"/>
    <mergeCell ref="N10:N12"/>
    <mergeCell ref="N52:P52"/>
    <mergeCell ref="N51:P51"/>
    <mergeCell ref="N49:P49"/>
    <mergeCell ref="N47:P47"/>
    <mergeCell ref="N48:P48"/>
    <mergeCell ref="K2:AC2"/>
    <mergeCell ref="K3:AC3"/>
    <mergeCell ref="K4:AC4"/>
    <mergeCell ref="AC9:AC12"/>
    <mergeCell ref="K6:AC6"/>
    <mergeCell ref="U51:W51"/>
    <mergeCell ref="AA44:AB44"/>
    <mergeCell ref="L44:M44"/>
    <mergeCell ref="AA9:AA12"/>
    <mergeCell ref="W11:W12"/>
    <mergeCell ref="B9:M10"/>
    <mergeCell ref="O11:O12"/>
    <mergeCell ref="U11:U12"/>
    <mergeCell ref="D11:D12"/>
    <mergeCell ref="E11:E12"/>
    <mergeCell ref="B46:K46"/>
    <mergeCell ref="P44:P45"/>
    <mergeCell ref="Q44:Q45"/>
    <mergeCell ref="A44:H44"/>
    <mergeCell ref="N50:P50"/>
    <mergeCell ref="U47:W47"/>
    <mergeCell ref="U49:W49"/>
    <mergeCell ref="R44:R45"/>
    <mergeCell ref="S44:S45"/>
    <mergeCell ref="I44:J4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2016-12-01T12:55:20Z</cp:lastPrinted>
  <dcterms:created xsi:type="dcterms:W3CDTF">2016-10-07T07:24:19Z</dcterms:created>
  <dcterms:modified xsi:type="dcterms:W3CDTF">2017-01-04T12:03:52Z</dcterms:modified>
  <cp:category/>
  <cp:version/>
  <cp:contentType/>
  <cp:contentStatus/>
</cp:coreProperties>
</file>