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4505" yWindow="-15" windowWidth="14310" windowHeight="12345"/>
  </bookViews>
  <sheets>
    <sheet name="Лист1 (2)" sheetId="4" r:id="rId1"/>
    <sheet name="Додаток" sheetId="5" r:id="rId2"/>
    <sheet name="Лист1" sheetId="6" r:id="rId3"/>
  </sheets>
  <externalReferences>
    <externalReference r:id="rId4"/>
  </externalReferences>
  <definedNames>
    <definedName name="_Hlk21234135" localSheetId="1">Додаток!$C$17</definedName>
    <definedName name="OLE_LINK2" localSheetId="1">Додаток!#REF!</definedName>
    <definedName name="OLE_LINK3" localSheetId="1">Додаток!#REF!</definedName>
    <definedName name="OLE_LINK5" localSheetId="1">Додаток!#REF!</definedName>
    <definedName name="_xlnm.Print_Area" localSheetId="1">Додаток!$A$1:$Z$53</definedName>
    <definedName name="_xlnm.Print_Area" localSheetId="0">'Лист1 (2)'!$A$1:$AC$55</definedName>
  </definedNames>
  <calcPr calcId="152511"/>
</workbook>
</file>

<file path=xl/calcChain.xml><?xml version="1.0" encoding="utf-8"?>
<calcChain xmlns="http://schemas.openxmlformats.org/spreadsheetml/2006/main">
  <c r="AD13" i="4" l="1"/>
  <c r="AE13" i="4" s="1"/>
  <c r="P44" i="4" l="1"/>
  <c r="C16" i="5" l="1"/>
  <c r="D16" i="5"/>
  <c r="E16" i="5"/>
  <c r="F16" i="5"/>
  <c r="G16" i="5"/>
  <c r="H16" i="5"/>
  <c r="I16" i="5"/>
  <c r="J16" i="5"/>
  <c r="K16" i="5"/>
  <c r="M16" i="5"/>
  <c r="O16" i="5"/>
  <c r="P16" i="5"/>
  <c r="Q16" i="5"/>
  <c r="R16" i="5"/>
  <c r="T16" i="5"/>
  <c r="U16" i="5"/>
  <c r="V16" i="5"/>
  <c r="W16" i="5"/>
  <c r="C17" i="5"/>
  <c r="D17" i="5"/>
  <c r="E17" i="5"/>
  <c r="F17" i="5"/>
  <c r="G17" i="5"/>
  <c r="H17" i="5"/>
  <c r="I17" i="5"/>
  <c r="J17" i="5"/>
  <c r="K17" i="5"/>
  <c r="M17" i="5"/>
  <c r="O17" i="5"/>
  <c r="P17" i="5"/>
  <c r="Q17" i="5"/>
  <c r="R17" i="5"/>
  <c r="T17" i="5"/>
  <c r="U17" i="5"/>
  <c r="V17" i="5"/>
  <c r="W17" i="5"/>
  <c r="C18" i="5"/>
  <c r="D18" i="5"/>
  <c r="E18" i="5"/>
  <c r="F18" i="5"/>
  <c r="G18" i="5"/>
  <c r="H18" i="5"/>
  <c r="I18" i="5"/>
  <c r="J18" i="5"/>
  <c r="K18" i="5"/>
  <c r="M18" i="5"/>
  <c r="O18" i="5"/>
  <c r="P18" i="5"/>
  <c r="Q18" i="5"/>
  <c r="R18" i="5"/>
  <c r="T18" i="5"/>
  <c r="U18" i="5"/>
  <c r="V18" i="5"/>
  <c r="W18" i="5"/>
  <c r="C19" i="5"/>
  <c r="D19" i="5"/>
  <c r="E19" i="5"/>
  <c r="F19" i="5"/>
  <c r="G19" i="5"/>
  <c r="H19" i="5"/>
  <c r="I19" i="5"/>
  <c r="J19" i="5"/>
  <c r="K19" i="5"/>
  <c r="M19" i="5"/>
  <c r="O19" i="5"/>
  <c r="P19" i="5"/>
  <c r="Q19" i="5"/>
  <c r="R19" i="5"/>
  <c r="T19" i="5"/>
  <c r="U19" i="5"/>
  <c r="V19" i="5"/>
  <c r="W19" i="5"/>
  <c r="C20" i="5"/>
  <c r="D20" i="5"/>
  <c r="E20" i="5"/>
  <c r="F20" i="5"/>
  <c r="G20" i="5"/>
  <c r="H20" i="5"/>
  <c r="I20" i="5"/>
  <c r="J20" i="5"/>
  <c r="K20" i="5"/>
  <c r="M20" i="5"/>
  <c r="O20" i="5"/>
  <c r="P20" i="5"/>
  <c r="Q20" i="5"/>
  <c r="R20" i="5"/>
  <c r="T20" i="5"/>
  <c r="U20" i="5"/>
  <c r="V20" i="5"/>
  <c r="W20" i="5"/>
  <c r="C21" i="5"/>
  <c r="D21" i="5"/>
  <c r="E21" i="5"/>
  <c r="F21" i="5"/>
  <c r="G21" i="5"/>
  <c r="H21" i="5"/>
  <c r="I21" i="5"/>
  <c r="J21" i="5"/>
  <c r="K21" i="5"/>
  <c r="M21" i="5"/>
  <c r="O21" i="5"/>
  <c r="P21" i="5"/>
  <c r="Q21" i="5"/>
  <c r="R21" i="5"/>
  <c r="T21" i="5"/>
  <c r="U21" i="5"/>
  <c r="V21" i="5"/>
  <c r="W21" i="5"/>
  <c r="C22" i="5"/>
  <c r="D22" i="5"/>
  <c r="E22" i="5"/>
  <c r="F22" i="5"/>
  <c r="G22" i="5"/>
  <c r="H22" i="5"/>
  <c r="I22" i="5"/>
  <c r="J22" i="5"/>
  <c r="K22" i="5"/>
  <c r="M22" i="5"/>
  <c r="O22" i="5"/>
  <c r="P22" i="5"/>
  <c r="Q22" i="5"/>
  <c r="R22" i="5"/>
  <c r="T22" i="5"/>
  <c r="U22" i="5"/>
  <c r="V22" i="5"/>
  <c r="W22" i="5"/>
  <c r="C23" i="5"/>
  <c r="D23" i="5"/>
  <c r="E23" i="5"/>
  <c r="F23" i="5"/>
  <c r="G23" i="5"/>
  <c r="H23" i="5"/>
  <c r="I23" i="5"/>
  <c r="J23" i="5"/>
  <c r="K23" i="5"/>
  <c r="M23" i="5"/>
  <c r="O23" i="5"/>
  <c r="P23" i="5"/>
  <c r="Q23" i="5"/>
  <c r="R23" i="5"/>
  <c r="T23" i="5"/>
  <c r="U23" i="5"/>
  <c r="V23" i="5"/>
  <c r="W23" i="5"/>
  <c r="C24" i="5"/>
  <c r="D24" i="5"/>
  <c r="E24" i="5"/>
  <c r="F24" i="5"/>
  <c r="G24" i="5"/>
  <c r="H24" i="5"/>
  <c r="I24" i="5"/>
  <c r="J24" i="5"/>
  <c r="K24" i="5"/>
  <c r="M24" i="5"/>
  <c r="O24" i="5"/>
  <c r="P24" i="5"/>
  <c r="Q24" i="5"/>
  <c r="R24" i="5"/>
  <c r="T24" i="5"/>
  <c r="U24" i="5"/>
  <c r="V24" i="5"/>
  <c r="W24" i="5"/>
  <c r="C25" i="5"/>
  <c r="D25" i="5"/>
  <c r="E25" i="5"/>
  <c r="F25" i="5"/>
  <c r="G25" i="5"/>
  <c r="H25" i="5"/>
  <c r="I25" i="5"/>
  <c r="J25" i="5"/>
  <c r="K25" i="5"/>
  <c r="M25" i="5"/>
  <c r="O25" i="5"/>
  <c r="P25" i="5"/>
  <c r="Q25" i="5"/>
  <c r="R25" i="5"/>
  <c r="T25" i="5"/>
  <c r="U25" i="5"/>
  <c r="V25" i="5"/>
  <c r="W25" i="5"/>
  <c r="C26" i="5"/>
  <c r="D26" i="5"/>
  <c r="E26" i="5"/>
  <c r="F26" i="5"/>
  <c r="G26" i="5"/>
  <c r="H26" i="5"/>
  <c r="I26" i="5"/>
  <c r="J26" i="5"/>
  <c r="K26" i="5"/>
  <c r="M26" i="5"/>
  <c r="O26" i="5"/>
  <c r="P26" i="5"/>
  <c r="Q26" i="5"/>
  <c r="R26" i="5"/>
  <c r="T26" i="5"/>
  <c r="U26" i="5"/>
  <c r="V26" i="5"/>
  <c r="W26" i="5"/>
  <c r="C27" i="5"/>
  <c r="D27" i="5"/>
  <c r="E27" i="5"/>
  <c r="F27" i="5"/>
  <c r="G27" i="5"/>
  <c r="H27" i="5"/>
  <c r="I27" i="5"/>
  <c r="J27" i="5"/>
  <c r="K27" i="5"/>
  <c r="M27" i="5"/>
  <c r="O27" i="5"/>
  <c r="P27" i="5"/>
  <c r="Q27" i="5"/>
  <c r="R27" i="5"/>
  <c r="T27" i="5"/>
  <c r="U27" i="5"/>
  <c r="V27" i="5"/>
  <c r="W27" i="5"/>
  <c r="C28" i="5"/>
  <c r="D28" i="5"/>
  <c r="E28" i="5"/>
  <c r="F28" i="5"/>
  <c r="G28" i="5"/>
  <c r="H28" i="5"/>
  <c r="I28" i="5"/>
  <c r="J28" i="5"/>
  <c r="K28" i="5"/>
  <c r="M28" i="5"/>
  <c r="O28" i="5"/>
  <c r="P28" i="5"/>
  <c r="Q28" i="5"/>
  <c r="R28" i="5"/>
  <c r="T28" i="5"/>
  <c r="U28" i="5"/>
  <c r="V28" i="5"/>
  <c r="W28" i="5"/>
  <c r="C29" i="5"/>
  <c r="D29" i="5"/>
  <c r="E29" i="5"/>
  <c r="F29" i="5"/>
  <c r="G29" i="5"/>
  <c r="H29" i="5"/>
  <c r="I29" i="5"/>
  <c r="J29" i="5"/>
  <c r="K29" i="5"/>
  <c r="M29" i="5"/>
  <c r="O29" i="5"/>
  <c r="P29" i="5"/>
  <c r="Q29" i="5"/>
  <c r="R29" i="5"/>
  <c r="T29" i="5"/>
  <c r="U29" i="5"/>
  <c r="V29" i="5"/>
  <c r="W29" i="5"/>
  <c r="C30" i="5"/>
  <c r="D30" i="5"/>
  <c r="E30" i="5"/>
  <c r="F30" i="5"/>
  <c r="G30" i="5"/>
  <c r="H30" i="5"/>
  <c r="I30" i="5"/>
  <c r="J30" i="5"/>
  <c r="K30" i="5"/>
  <c r="M30" i="5"/>
  <c r="O30" i="5"/>
  <c r="P30" i="5"/>
  <c r="Q30" i="5"/>
  <c r="R30" i="5"/>
  <c r="T30" i="5"/>
  <c r="U30" i="5"/>
  <c r="V30" i="5"/>
  <c r="W30" i="5"/>
  <c r="C31" i="5"/>
  <c r="D31" i="5"/>
  <c r="E31" i="5"/>
  <c r="F31" i="5"/>
  <c r="G31" i="5"/>
  <c r="H31" i="5"/>
  <c r="I31" i="5"/>
  <c r="J31" i="5"/>
  <c r="K31" i="5"/>
  <c r="M31" i="5"/>
  <c r="O31" i="5"/>
  <c r="P31" i="5"/>
  <c r="Q31" i="5"/>
  <c r="R31" i="5"/>
  <c r="T31" i="5"/>
  <c r="U31" i="5"/>
  <c r="V31" i="5"/>
  <c r="W31" i="5"/>
  <c r="C32" i="5"/>
  <c r="D32" i="5"/>
  <c r="E32" i="5"/>
  <c r="F32" i="5"/>
  <c r="G32" i="5"/>
  <c r="H32" i="5"/>
  <c r="I32" i="5"/>
  <c r="J32" i="5"/>
  <c r="K32" i="5"/>
  <c r="M32" i="5"/>
  <c r="O32" i="5"/>
  <c r="P32" i="5"/>
  <c r="Q32" i="5"/>
  <c r="R32" i="5"/>
  <c r="T32" i="5"/>
  <c r="U32" i="5"/>
  <c r="V32" i="5"/>
  <c r="W32" i="5"/>
  <c r="C33" i="5"/>
  <c r="D33" i="5"/>
  <c r="E33" i="5"/>
  <c r="F33" i="5"/>
  <c r="G33" i="5"/>
  <c r="H33" i="5"/>
  <c r="I33" i="5"/>
  <c r="J33" i="5"/>
  <c r="K33" i="5"/>
  <c r="M33" i="5"/>
  <c r="O33" i="5"/>
  <c r="P33" i="5"/>
  <c r="Q33" i="5"/>
  <c r="R33" i="5"/>
  <c r="T33" i="5"/>
  <c r="U33" i="5"/>
  <c r="V33" i="5"/>
  <c r="W33" i="5"/>
  <c r="C34" i="5"/>
  <c r="D34" i="5"/>
  <c r="E34" i="5"/>
  <c r="F34" i="5"/>
  <c r="G34" i="5"/>
  <c r="H34" i="5"/>
  <c r="I34" i="5"/>
  <c r="J34" i="5"/>
  <c r="K34" i="5"/>
  <c r="M34" i="5"/>
  <c r="O34" i="5"/>
  <c r="P34" i="5"/>
  <c r="Q34" i="5"/>
  <c r="R34" i="5"/>
  <c r="T34" i="5"/>
  <c r="U34" i="5"/>
  <c r="V34" i="5"/>
  <c r="W34" i="5"/>
  <c r="C35" i="5"/>
  <c r="D35" i="5"/>
  <c r="E35" i="5"/>
  <c r="F35" i="5"/>
  <c r="G35" i="5"/>
  <c r="H35" i="5"/>
  <c r="I35" i="5"/>
  <c r="J35" i="5"/>
  <c r="K35" i="5"/>
  <c r="M35" i="5"/>
  <c r="O35" i="5"/>
  <c r="P35" i="5"/>
  <c r="Q35" i="5"/>
  <c r="R35" i="5"/>
  <c r="T35" i="5"/>
  <c r="U35" i="5"/>
  <c r="V35" i="5"/>
  <c r="W35" i="5"/>
  <c r="C36" i="5"/>
  <c r="D36" i="5"/>
  <c r="E36" i="5"/>
  <c r="F36" i="5"/>
  <c r="G36" i="5"/>
  <c r="H36" i="5"/>
  <c r="I36" i="5"/>
  <c r="J36" i="5"/>
  <c r="K36" i="5"/>
  <c r="M36" i="5"/>
  <c r="O36" i="5"/>
  <c r="P36" i="5"/>
  <c r="Q36" i="5"/>
  <c r="R36" i="5"/>
  <c r="T36" i="5"/>
  <c r="U36" i="5"/>
  <c r="V36" i="5"/>
  <c r="W36" i="5"/>
  <c r="C37" i="5"/>
  <c r="D37" i="5"/>
  <c r="E37" i="5"/>
  <c r="F37" i="5"/>
  <c r="G37" i="5"/>
  <c r="H37" i="5"/>
  <c r="I37" i="5"/>
  <c r="J37" i="5"/>
  <c r="K37" i="5"/>
  <c r="M37" i="5"/>
  <c r="O37" i="5"/>
  <c r="P37" i="5"/>
  <c r="Q37" i="5"/>
  <c r="R37" i="5"/>
  <c r="T37" i="5"/>
  <c r="U37" i="5"/>
  <c r="V37" i="5"/>
  <c r="W37" i="5"/>
  <c r="C38" i="5"/>
  <c r="D38" i="5"/>
  <c r="E38" i="5"/>
  <c r="F38" i="5"/>
  <c r="G38" i="5"/>
  <c r="H38" i="5"/>
  <c r="I38" i="5"/>
  <c r="J38" i="5"/>
  <c r="K38" i="5"/>
  <c r="M38" i="5"/>
  <c r="O38" i="5"/>
  <c r="P38" i="5"/>
  <c r="Q38" i="5"/>
  <c r="R38" i="5"/>
  <c r="T38" i="5"/>
  <c r="U38" i="5"/>
  <c r="V38" i="5"/>
  <c r="W38" i="5"/>
  <c r="C39" i="5"/>
  <c r="D39" i="5"/>
  <c r="E39" i="5"/>
  <c r="F39" i="5"/>
  <c r="G39" i="5"/>
  <c r="H39" i="5"/>
  <c r="I39" i="5"/>
  <c r="J39" i="5"/>
  <c r="K39" i="5"/>
  <c r="M39" i="5"/>
  <c r="O39" i="5"/>
  <c r="P39" i="5"/>
  <c r="Q39" i="5"/>
  <c r="R39" i="5"/>
  <c r="T39" i="5"/>
  <c r="U39" i="5"/>
  <c r="V39" i="5"/>
  <c r="W39" i="5"/>
  <c r="C40" i="5"/>
  <c r="D40" i="5"/>
  <c r="E40" i="5"/>
  <c r="F40" i="5"/>
  <c r="G40" i="5"/>
  <c r="H40" i="5"/>
  <c r="I40" i="5"/>
  <c r="J40" i="5"/>
  <c r="K40" i="5"/>
  <c r="M40" i="5"/>
  <c r="O40" i="5"/>
  <c r="P40" i="5"/>
  <c r="Q40" i="5"/>
  <c r="R40" i="5"/>
  <c r="T40" i="5"/>
  <c r="U40" i="5"/>
  <c r="V40" i="5"/>
  <c r="W40" i="5"/>
  <c r="C41" i="5"/>
  <c r="D41" i="5"/>
  <c r="E41" i="5"/>
  <c r="F41" i="5"/>
  <c r="G41" i="5"/>
  <c r="H41" i="5"/>
  <c r="I41" i="5"/>
  <c r="J41" i="5"/>
  <c r="K41" i="5"/>
  <c r="M41" i="5"/>
  <c r="O41" i="5"/>
  <c r="P41" i="5"/>
  <c r="Q41" i="5"/>
  <c r="R41" i="5"/>
  <c r="T41" i="5"/>
  <c r="U41" i="5"/>
  <c r="V41" i="5"/>
  <c r="W41" i="5"/>
  <c r="C42" i="5"/>
  <c r="D42" i="5"/>
  <c r="E42" i="5"/>
  <c r="F42" i="5"/>
  <c r="G42" i="5"/>
  <c r="H42" i="5"/>
  <c r="I42" i="5"/>
  <c r="J42" i="5"/>
  <c r="K42" i="5"/>
  <c r="M42" i="5"/>
  <c r="O42" i="5"/>
  <c r="P42" i="5"/>
  <c r="Q42" i="5"/>
  <c r="R42" i="5"/>
  <c r="T42" i="5"/>
  <c r="U42" i="5"/>
  <c r="V42" i="5"/>
  <c r="W42" i="5"/>
  <c r="C43" i="5"/>
  <c r="D43" i="5"/>
  <c r="E43" i="5"/>
  <c r="F43" i="5"/>
  <c r="G43" i="5"/>
  <c r="H43" i="5"/>
  <c r="I43" i="5"/>
  <c r="J43" i="5"/>
  <c r="K43" i="5"/>
  <c r="M43" i="5"/>
  <c r="O43" i="5"/>
  <c r="P43" i="5"/>
  <c r="Q43" i="5"/>
  <c r="R43" i="5"/>
  <c r="T43" i="5"/>
  <c r="U43" i="5"/>
  <c r="V43" i="5"/>
  <c r="W43" i="5"/>
  <c r="C44" i="5"/>
  <c r="D44" i="5"/>
  <c r="E44" i="5"/>
  <c r="F44" i="5"/>
  <c r="G44" i="5"/>
  <c r="H44" i="5"/>
  <c r="I44" i="5"/>
  <c r="J44" i="5"/>
  <c r="K44" i="5"/>
  <c r="M44" i="5"/>
  <c r="O44" i="5"/>
  <c r="P44" i="5"/>
  <c r="Q44" i="5"/>
  <c r="R44" i="5"/>
  <c r="T44" i="5"/>
  <c r="U44" i="5"/>
  <c r="V44" i="5"/>
  <c r="W44" i="5"/>
  <c r="C15" i="5"/>
  <c r="D15" i="5"/>
  <c r="D45" i="5" s="1"/>
  <c r="E15" i="5"/>
  <c r="F15" i="5"/>
  <c r="F45" i="5" s="1"/>
  <c r="G15" i="5"/>
  <c r="H15" i="5"/>
  <c r="H45" i="5" s="1"/>
  <c r="I15" i="5"/>
  <c r="J15" i="5"/>
  <c r="J45" i="5" s="1"/>
  <c r="K15" i="5"/>
  <c r="M15" i="5"/>
  <c r="M45" i="5" s="1"/>
  <c r="O15" i="5"/>
  <c r="P15" i="5"/>
  <c r="P45" i="5" s="1"/>
  <c r="Q15" i="5"/>
  <c r="R15" i="5"/>
  <c r="R45" i="5" s="1"/>
  <c r="T15" i="5"/>
  <c r="U15" i="5"/>
  <c r="U45" i="5" s="1"/>
  <c r="V15" i="5"/>
  <c r="W15" i="5"/>
  <c r="W45" i="5" s="1"/>
  <c r="M137" i="6"/>
  <c r="S44" i="5" s="1"/>
  <c r="M136" i="6"/>
  <c r="S43" i="5" s="1"/>
  <c r="M135" i="6"/>
  <c r="S42" i="5" s="1"/>
  <c r="M134" i="6"/>
  <c r="S41" i="5" s="1"/>
  <c r="M133" i="6"/>
  <c r="S40" i="5" s="1"/>
  <c r="M132" i="6"/>
  <c r="S39" i="5" s="1"/>
  <c r="M131" i="6"/>
  <c r="S38" i="5" s="1"/>
  <c r="M130" i="6"/>
  <c r="S37" i="5" s="1"/>
  <c r="M129" i="6"/>
  <c r="S36" i="5" s="1"/>
  <c r="M128" i="6"/>
  <c r="S35" i="5" s="1"/>
  <c r="M127" i="6"/>
  <c r="S34" i="5" s="1"/>
  <c r="M126" i="6"/>
  <c r="S33" i="5" s="1"/>
  <c r="M125" i="6"/>
  <c r="S32" i="5" s="1"/>
  <c r="M124" i="6"/>
  <c r="S31" i="5" s="1"/>
  <c r="M123" i="6"/>
  <c r="S30" i="5" s="1"/>
  <c r="M122" i="6"/>
  <c r="S29" i="5" s="1"/>
  <c r="M121" i="6"/>
  <c r="S28" i="5" s="1"/>
  <c r="M120" i="6"/>
  <c r="S27" i="5" s="1"/>
  <c r="M119" i="6"/>
  <c r="S26" i="5" s="1"/>
  <c r="M118" i="6"/>
  <c r="S25" i="5" s="1"/>
  <c r="M117" i="6"/>
  <c r="S24" i="5" s="1"/>
  <c r="M116" i="6"/>
  <c r="S23" i="5" s="1"/>
  <c r="M115" i="6"/>
  <c r="S22" i="5" s="1"/>
  <c r="M114" i="6"/>
  <c r="S21" i="5" s="1"/>
  <c r="M113" i="6"/>
  <c r="S20" i="5" s="1"/>
  <c r="M112" i="6"/>
  <c r="S19" i="5" s="1"/>
  <c r="M111" i="6"/>
  <c r="S18" i="5" s="1"/>
  <c r="M110" i="6"/>
  <c r="S17" i="5" s="1"/>
  <c r="M109" i="6"/>
  <c r="S16" i="5" s="1"/>
  <c r="M108" i="6"/>
  <c r="S15" i="5" s="1"/>
  <c r="S45" i="5" s="1"/>
  <c r="M103" i="6"/>
  <c r="N44" i="5" s="1"/>
  <c r="M102" i="6"/>
  <c r="N43" i="5" s="1"/>
  <c r="M101" i="6"/>
  <c r="N42" i="5" s="1"/>
  <c r="M100" i="6"/>
  <c r="N41" i="5" s="1"/>
  <c r="M99" i="6"/>
  <c r="N40" i="5" s="1"/>
  <c r="M98" i="6"/>
  <c r="N39" i="5" s="1"/>
  <c r="M97" i="6"/>
  <c r="N38" i="5" s="1"/>
  <c r="M96" i="6"/>
  <c r="N37" i="5" s="1"/>
  <c r="M95" i="6"/>
  <c r="N36" i="5" s="1"/>
  <c r="M94" i="6"/>
  <c r="N35" i="5" s="1"/>
  <c r="M93" i="6"/>
  <c r="N34" i="5" s="1"/>
  <c r="M92" i="6"/>
  <c r="N33" i="5" s="1"/>
  <c r="M91" i="6"/>
  <c r="N32" i="5" s="1"/>
  <c r="M90" i="6"/>
  <c r="N31" i="5" s="1"/>
  <c r="M89" i="6"/>
  <c r="N30" i="5" s="1"/>
  <c r="M88" i="6"/>
  <c r="N29" i="5" s="1"/>
  <c r="M87" i="6"/>
  <c r="N28" i="5" s="1"/>
  <c r="M86" i="6"/>
  <c r="N27" i="5" s="1"/>
  <c r="M85" i="6"/>
  <c r="N26" i="5" s="1"/>
  <c r="M84" i="6"/>
  <c r="N25" i="5" s="1"/>
  <c r="M83" i="6"/>
  <c r="N24" i="5" s="1"/>
  <c r="M82" i="6"/>
  <c r="N23" i="5" s="1"/>
  <c r="M81" i="6"/>
  <c r="N22" i="5" s="1"/>
  <c r="M80" i="6"/>
  <c r="N21" i="5" s="1"/>
  <c r="M79" i="6"/>
  <c r="N20" i="5" s="1"/>
  <c r="M78" i="6"/>
  <c r="N19" i="5" s="1"/>
  <c r="M77" i="6"/>
  <c r="N18" i="5" s="1"/>
  <c r="M76" i="6"/>
  <c r="N17" i="5" s="1"/>
  <c r="M75" i="6"/>
  <c r="N16" i="5" s="1"/>
  <c r="M74" i="6"/>
  <c r="N15" i="5" s="1"/>
  <c r="N45" i="5" s="1"/>
  <c r="Y68" i="6"/>
  <c r="L44" i="5" s="1"/>
  <c r="Y67" i="6"/>
  <c r="L43" i="5" s="1"/>
  <c r="X43" i="5" s="1"/>
  <c r="Y66" i="6"/>
  <c r="L42" i="5" s="1"/>
  <c r="Y65" i="6"/>
  <c r="L41" i="5" s="1"/>
  <c r="X41" i="5" s="1"/>
  <c r="Y64" i="6"/>
  <c r="L40" i="5" s="1"/>
  <c r="Y63" i="6"/>
  <c r="L39" i="5" s="1"/>
  <c r="X39" i="5" s="1"/>
  <c r="Y62" i="6"/>
  <c r="L38" i="5" s="1"/>
  <c r="Y61" i="6"/>
  <c r="L37" i="5" s="1"/>
  <c r="Y60" i="6"/>
  <c r="L36" i="5" s="1"/>
  <c r="Y59" i="6"/>
  <c r="L35" i="5" s="1"/>
  <c r="X35" i="5" s="1"/>
  <c r="Y58" i="6"/>
  <c r="L34" i="5" s="1"/>
  <c r="Y57" i="6"/>
  <c r="L33" i="5" s="1"/>
  <c r="Y56" i="6"/>
  <c r="L32" i="5" s="1"/>
  <c r="Y55" i="6"/>
  <c r="L31" i="5" s="1"/>
  <c r="Y54" i="6"/>
  <c r="L30" i="5" s="1"/>
  <c r="Y53" i="6"/>
  <c r="L29" i="5" s="1"/>
  <c r="X29" i="5" s="1"/>
  <c r="Y52" i="6"/>
  <c r="L28" i="5" s="1"/>
  <c r="Y51" i="6"/>
  <c r="L27" i="5" s="1"/>
  <c r="Y50" i="6"/>
  <c r="L26" i="5" s="1"/>
  <c r="Y49" i="6"/>
  <c r="L25" i="5" s="1"/>
  <c r="Y48" i="6"/>
  <c r="L24" i="5" s="1"/>
  <c r="Y47" i="6"/>
  <c r="L23" i="5" s="1"/>
  <c r="Y46" i="6"/>
  <c r="L22" i="5" s="1"/>
  <c r="Y45" i="6"/>
  <c r="L21" i="5" s="1"/>
  <c r="Y44" i="6"/>
  <c r="L20" i="5" s="1"/>
  <c r="Y43" i="6"/>
  <c r="L19" i="5" s="1"/>
  <c r="X19" i="5" s="1"/>
  <c r="Y42" i="6"/>
  <c r="L18" i="5" s="1"/>
  <c r="Y41" i="6"/>
  <c r="L17" i="5" s="1"/>
  <c r="X17" i="5" s="1"/>
  <c r="Y40" i="6"/>
  <c r="L16" i="5" s="1"/>
  <c r="Y39" i="6"/>
  <c r="L15" i="5" s="1"/>
  <c r="L45" i="5" s="1"/>
  <c r="Y44" i="5"/>
  <c r="Y43" i="5"/>
  <c r="Y42" i="5"/>
  <c r="Y41" i="5"/>
  <c r="Y37" i="5"/>
  <c r="Y38" i="5" s="1"/>
  <c r="Y39" i="5" s="1"/>
  <c r="Y40" i="5" s="1"/>
  <c r="Y35" i="5"/>
  <c r="Y36" i="5" s="1"/>
  <c r="Y33" i="5"/>
  <c r="Y34" i="5" s="1"/>
  <c r="Y30" i="5"/>
  <c r="Y31" i="5" s="1"/>
  <c r="Y32" i="5" s="1"/>
  <c r="Y28" i="5"/>
  <c r="Y29" i="5" s="1"/>
  <c r="Y26" i="5"/>
  <c r="Y27" i="5" s="1"/>
  <c r="Y22" i="5"/>
  <c r="Y23" i="5" s="1"/>
  <c r="Y24" i="5" s="1"/>
  <c r="Y25" i="5" s="1"/>
  <c r="Y21" i="5"/>
  <c r="Y19" i="5"/>
  <c r="Y20" i="5" s="1"/>
  <c r="Y16" i="5"/>
  <c r="Y17" i="5" s="1"/>
  <c r="Y18" i="5" s="1"/>
  <c r="V45" i="5"/>
  <c r="T45" i="5"/>
  <c r="Q45" i="5"/>
  <c r="O45" i="5"/>
  <c r="K45" i="5"/>
  <c r="I45" i="5"/>
  <c r="G45" i="5"/>
  <c r="E45" i="5"/>
  <c r="C45" i="5"/>
  <c r="X16" i="5" l="1"/>
  <c r="X20" i="5"/>
  <c r="X24" i="5"/>
  <c r="X28" i="5"/>
  <c r="X32" i="5"/>
  <c r="X36" i="5"/>
  <c r="X42" i="5"/>
  <c r="X44" i="5"/>
  <c r="M104" i="6"/>
  <c r="X18" i="5"/>
  <c r="X21" i="5"/>
  <c r="X22" i="5"/>
  <c r="X23" i="5"/>
  <c r="X26" i="5"/>
  <c r="X27" i="5"/>
  <c r="X30" i="5"/>
  <c r="X31" i="5"/>
  <c r="X33" i="5"/>
  <c r="X34" i="5"/>
  <c r="X37" i="5"/>
  <c r="X38" i="5"/>
  <c r="X40" i="5"/>
  <c r="X25" i="5"/>
  <c r="X15" i="5"/>
  <c r="W13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T13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Q13" i="4"/>
  <c r="Y45" i="5" l="1"/>
  <c r="X45" i="5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Q1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T44" i="4" l="1"/>
  <c r="S44" i="4"/>
  <c r="R44" i="4"/>
  <c r="O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D27" i="4"/>
  <c r="AE27" i="4" s="1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Q44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4" authorId="0" shape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<sst xmlns="http://schemas.openxmlformats.org/spreadsheetml/2006/main" count="1065" uniqueCount="248">
  <si>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</si>
  <si>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</si>
  <si>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</si>
  <si>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</si>
  <si>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</si>
  <si>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</si>
  <si>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</si>
  <si>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</si>
  <si>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</si>
  <si>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</si>
  <si>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</si>
  <si>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</si>
  <si>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</si>
  <si>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</si>
  <si>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</si>
  <si>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</si>
  <si>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</si>
  <si>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</si>
  <si>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</si>
  <si>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</si>
  <si>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</si>
  <si>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</si>
  <si>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</si>
  <si>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</si>
  <si>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</si>
  <si>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</si>
  <si>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</si>
  <si>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</si>
  <si>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</si>
  <si>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</si>
  <si>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</si>
  <si>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</si>
  <si>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</si>
  <si>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</si>
  <si>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</si>
  <si>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</si>
  <si>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</si>
  <si>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</si>
  <si>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</si>
  <si>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</si>
  <si>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</si>
  <si>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</si>
  <si>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</si>
  <si>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</si>
  <si>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</si>
  <si>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</si>
  <si>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Дереновський О.Б.</t>
  </si>
  <si>
    <t>Учуєв Г.М.</t>
  </si>
  <si>
    <t>&lt; 0,1</t>
  </si>
  <si>
    <t>відсутні</t>
  </si>
  <si>
    <t>Завідувач  лабораторії</t>
  </si>
  <si>
    <t>Начальник служби ГВ та М</t>
  </si>
  <si>
    <t>Філія УМГ"Харківтрансгаз"</t>
  </si>
  <si>
    <t xml:space="preserve">Запорізький ПМ Запорізького ЛВУМГ </t>
  </si>
  <si>
    <t>Додаток до Паспорту фізико-хімічних показників природного газу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</si>
  <si>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  <charset val="204"/>
      </rPr>
      <t>ГРС-м.Вільнянськ</t>
    </r>
    <r>
      <rPr>
        <sz val="11"/>
        <rFont val="Arial"/>
        <family val="2"/>
        <charset val="204"/>
      </rPr>
      <t xml:space="preserve">, ГРС-3м.Запоріжжя, ГРС-м.Гуляйполе, </t>
    </r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</si>
  <si>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</si>
  <si>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</si>
  <si>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 xml:space="preserve">Обсяг газу, переданого за добу,  м3 </t>
  </si>
  <si>
    <t>Загальний обсяг газу, м3</t>
  </si>
  <si>
    <t>Теплота згоряння нижча, (за поточну добу та середньозважене значення за місяць) МДж/м3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</si>
  <si>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</si>
  <si>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</si>
  <si>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</si>
  <si>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</si>
  <si>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</si>
  <si>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</si>
  <si>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</si>
  <si>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</si>
  <si>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</si>
  <si>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</si>
  <si>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</si>
  <si>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</si>
  <si>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</si>
  <si>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</si>
  <si>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</si>
  <si>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</si>
  <si>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</si>
  <si>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</si>
  <si>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</si>
  <si>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ГРС-с.Мирне</t>
  </si>
  <si>
    <t>ГРС-м.Мелітополь</t>
  </si>
  <si>
    <t xml:space="preserve">Начальник  Запорізького    ЛВУМГ  </t>
  </si>
  <si>
    <t>Керівник підрозділу підприємства</t>
  </si>
  <si>
    <t xml:space="preserve">       прізвище</t>
  </si>
  <si>
    <t xml:space="preserve">  </t>
  </si>
  <si>
    <t>Керівник служби, відповідальної за облік газу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</si>
  <si>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</si>
  <si>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</si>
  <si>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</si>
  <si>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</si>
  <si>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</si>
  <si>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</si>
  <si>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</si>
  <si>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</si>
  <si>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</si>
  <si>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</si>
  <si>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</si>
  <si>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</si>
  <si>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</si>
  <si>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</si>
  <si>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</si>
  <si>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</si>
  <si>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</si>
  <si>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</si>
  <si>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Данные по объекту Быт (осн.) за 11/16.</t>
  </si>
  <si>
    <t>Данные по объекту Flowsic600 (осн.) за 11/16.</t>
  </si>
  <si>
    <t>Данные по объекту Пологи (осн.) за 11/16.</t>
  </si>
  <si>
    <t>Данные по объекту Акимовка (осн.) за 11/16.</t>
  </si>
  <si>
    <t>Данные по объекту Лежено (осн.) за 11/16.</t>
  </si>
  <si>
    <t>Данные по объекту Каменка (осн.) за 11/16.</t>
  </si>
  <si>
    <t>Данные по объекту Михайловка (осн.) за 11/16.</t>
  </si>
  <si>
    <t>Данные по объекту Высокое (осн.) за 11/16.</t>
  </si>
  <si>
    <t>Данные по объекту Димитрово (осн.) за 11/16.</t>
  </si>
  <si>
    <t>Данные по объекту Орехов (осн.) за 11/16.</t>
  </si>
  <si>
    <t>Данные по объекту Токмак (осн.) за 11/16.</t>
  </si>
  <si>
    <t>Данные по объекту Восход (осн.) за 11/16.</t>
  </si>
  <si>
    <t>Данные по объекту Днепрорудный (осн.) за 11/16.</t>
  </si>
  <si>
    <t>Данные по объекту Н-николаевка_м (осн.) за 11/16.</t>
  </si>
  <si>
    <t>Данные по объекту Пришиб (осн.) за 11/16.</t>
  </si>
  <si>
    <t>Данные по объекту Мирный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</si>
  <si>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</si>
  <si>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</si>
  <si>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</si>
  <si>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</si>
  <si>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</si>
  <si>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</si>
  <si>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Vру, м3</t>
  </si>
  <si>
    <t xml:space="preserve"> B</t>
  </si>
  <si>
    <t>AB</t>
  </si>
  <si>
    <t>207,307*</t>
  </si>
  <si>
    <t>3,04*</t>
  </si>
  <si>
    <t>3,52*</t>
  </si>
  <si>
    <t>A</t>
  </si>
  <si>
    <t>244,521*</t>
  </si>
  <si>
    <t>3,38*</t>
  </si>
  <si>
    <t>-7,26*</t>
  </si>
  <si>
    <t>313,507*</t>
  </si>
  <si>
    <t>42,74*</t>
  </si>
  <si>
    <t>9,91*</t>
  </si>
  <si>
    <t>0,000*</t>
  </si>
  <si>
    <t>0,00*</t>
  </si>
  <si>
    <t xml:space="preserve">  C</t>
  </si>
  <si>
    <t>345,423*</t>
  </si>
  <si>
    <t>43,20*</t>
  </si>
  <si>
    <t>6,74*</t>
  </si>
  <si>
    <t>1894,930*</t>
  </si>
  <si>
    <t>5,12*</t>
  </si>
  <si>
    <t>-4,88*</t>
  </si>
  <si>
    <t>2329,899*</t>
  </si>
  <si>
    <t>3,63*</t>
  </si>
  <si>
    <t>3,25*</t>
  </si>
  <si>
    <t>444,940*</t>
  </si>
  <si>
    <t>43,85*</t>
  </si>
  <si>
    <t>22,16*</t>
  </si>
  <si>
    <t>741,686*</t>
  </si>
  <si>
    <t>44,17*</t>
  </si>
  <si>
    <t>22,10*</t>
  </si>
  <si>
    <t>52071,82*</t>
  </si>
  <si>
    <t>451,007*</t>
  </si>
  <si>
    <t>43,28*</t>
  </si>
  <si>
    <t>7,52*</t>
  </si>
  <si>
    <t>Итого</t>
  </si>
  <si>
    <t>26099698,31*</t>
  </si>
  <si>
    <t>706,328*</t>
  </si>
  <si>
    <t>3,46*</t>
  </si>
  <si>
    <t>-9,36*</t>
  </si>
  <si>
    <t>2037226,17*</t>
  </si>
  <si>
    <t>750,989*</t>
  </si>
  <si>
    <t>42,99*</t>
  </si>
  <si>
    <t>13,43*</t>
  </si>
  <si>
    <t>1122872,48*</t>
  </si>
  <si>
    <t>241,609*</t>
  </si>
  <si>
    <t>43,81*</t>
  </si>
  <si>
    <t>10,38*</t>
  </si>
  <si>
    <t>1857330,91*</t>
  </si>
  <si>
    <t>345,704*</t>
  </si>
  <si>
    <t>43,82*</t>
  </si>
  <si>
    <t>21,87*</t>
  </si>
  <si>
    <t>5335,94*</t>
  </si>
  <si>
    <t>8,784*</t>
  </si>
  <si>
    <t>2,66*</t>
  </si>
  <si>
    <t>1,52*</t>
  </si>
  <si>
    <t>2418997,93*</t>
  </si>
  <si>
    <t>1711,456*</t>
  </si>
  <si>
    <t>3,58*</t>
  </si>
  <si>
    <t>3,10*</t>
  </si>
  <si>
    <t>1144953,13*</t>
  </si>
  <si>
    <t>248,780*</t>
  </si>
  <si>
    <t>43,72*</t>
  </si>
  <si>
    <t>8,76*</t>
  </si>
  <si>
    <t>281306,03*</t>
  </si>
  <si>
    <t>224,821*</t>
  </si>
  <si>
    <t>3,01*</t>
  </si>
  <si>
    <t>5,20*</t>
  </si>
  <si>
    <t>531987,55*</t>
  </si>
  <si>
    <t>543,299*</t>
  </si>
  <si>
    <t>20,73*</t>
  </si>
  <si>
    <t>13299294,20*</t>
  </si>
  <si>
    <t>1789,977*</t>
  </si>
  <si>
    <t>5,17*</t>
  </si>
  <si>
    <t>-4,62*</t>
  </si>
  <si>
    <t>ТЭС-1</t>
  </si>
  <si>
    <t>ТЭС-2</t>
  </si>
  <si>
    <t>ТЭС-3</t>
  </si>
  <si>
    <t>Энергодар</t>
  </si>
  <si>
    <t>Данные по объекту ТЭС-1 (осн.) за 11/16.</t>
  </si>
  <si>
    <t>Данные по объекту ТЭС-2 (осн.) за 11/16.</t>
  </si>
  <si>
    <t>Данные по объекту ТЭС-3 (осн.) за 11/16.</t>
  </si>
  <si>
    <t>42,94*</t>
  </si>
  <si>
    <t>316,096*</t>
  </si>
  <si>
    <t>43,31*</t>
  </si>
  <si>
    <t>568,373*</t>
  </si>
  <si>
    <t>43,30*</t>
  </si>
  <si>
    <t>5,96*</t>
  </si>
  <si>
    <t>42,97*</t>
  </si>
  <si>
    <t>965823,93*</t>
  </si>
  <si>
    <t>221,692*</t>
  </si>
  <si>
    <t>44,25*</t>
  </si>
  <si>
    <t>1826897,45*</t>
  </si>
  <si>
    <t>409,111*</t>
  </si>
  <si>
    <t>43,91*</t>
  </si>
  <si>
    <t>7,51*</t>
  </si>
  <si>
    <t>Новоник(РЦ) Перем пер</t>
  </si>
  <si>
    <t>Новоник(РЦ) УЗЛ</t>
  </si>
  <si>
    <t>Данные по объекту Н-николаевка-РЦ (осн.) за 11/16.</t>
  </si>
  <si>
    <t>Васильевка</t>
  </si>
  <si>
    <t>АГНКС</t>
  </si>
  <si>
    <t>Данные по объекту Васильевка (осн.) за 11/16.</t>
  </si>
  <si>
    <t>Данные по объекту АГНКС (осн.) за 11/16.</t>
  </si>
  <si>
    <t>585,641*</t>
  </si>
  <si>
    <t>3,40*</t>
  </si>
  <si>
    <t>-0,80*</t>
  </si>
  <si>
    <t>1564846,11*</t>
  </si>
  <si>
    <t>378,756*</t>
  </si>
  <si>
    <t>3,34*</t>
  </si>
  <si>
    <t>-0,95*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</si>
  <si>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  <charset val="204"/>
      </rPr>
      <t xml:space="preserve"> </t>
    </r>
    <r>
      <rPr>
        <b/>
        <u/>
        <sz val="11"/>
        <rFont val="Arial"/>
        <family val="2"/>
        <charset val="204"/>
      </rPr>
      <t>01.11.2016</t>
    </r>
    <r>
      <rPr>
        <b/>
        <sz val="11"/>
        <rFont val="Arial"/>
        <family val="2"/>
        <charset val="204"/>
      </rPr>
      <t xml:space="preserve">   </t>
    </r>
    <r>
      <rPr>
        <sz val="11"/>
        <rFont val="Arial"/>
        <family val="2"/>
        <charset val="204"/>
      </rPr>
      <t>по</t>
    </r>
    <r>
      <rPr>
        <b/>
        <sz val="11"/>
        <rFont val="Arial"/>
        <family val="2"/>
        <charset val="204"/>
      </rPr>
      <t xml:space="preserve">   </t>
    </r>
    <r>
      <rPr>
        <b/>
        <u/>
        <sz val="11"/>
        <rFont val="Arial"/>
        <family val="2"/>
        <charset val="204"/>
      </rPr>
      <t xml:space="preserve">30.11.2016 </t>
    </r>
    <r>
      <rPr>
        <u/>
        <sz val="11"/>
        <rFont val="Arial"/>
        <family val="2"/>
        <charset val="204"/>
      </rPr>
      <t xml:space="preserve"> </t>
    </r>
  </si>
  <si>
    <t>Температура вимірювання/згоряння  при  20/25ºС</t>
  </si>
  <si>
    <t xml:space="preserve">                                                                з газопроводу   ШДКРІ за період з  01.11.2016   по   30.11.2016  </t>
  </si>
  <si>
    <t xml:space="preserve">Херсонське ЛВУМГ </t>
  </si>
  <si>
    <t>Свідоцтво про атестацію № РЧ 161/2015   дійсне до  01.01.2019 р.</t>
  </si>
  <si>
    <t xml:space="preserve">Керівник    Херсонського    ЛВУМГ </t>
  </si>
  <si>
    <t>Доскоч М.В.</t>
  </si>
  <si>
    <t>Камишанова О.С.</t>
  </si>
  <si>
    <t>Є.К. Скавронський</t>
  </si>
  <si>
    <t>*Розроблено на підставі результатів вимірювань ВХАЛ Запорізький ПМ Запорізького ЛВУМГ  свідоцтво про атестацію № АВ-14-15 дійсне до 10.09.2020 р.</t>
  </si>
  <si>
    <t>переданого  УМГ "ХАРКІВТРАНСГАЗ" Херсонським ЛВУМГ по ГРС Верхній Рогачик  та  прийнятого ПАТ "Херсонгаз"  маршрут №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</si>
</sst>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5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indexed="17"/>
      <name val="Arial Cyr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4" tint="-0.249977111117893"/>
      <name val="Arial Cyr"/>
      <charset val="204"/>
    </font>
    <font>
      <sz val="1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2.5"/>
      <color rgb="FFFF0000"/>
      <name val="Times New Roman"/>
      <family val="1"/>
      <charset val="204"/>
    </font>
    <font>
      <sz val="12.5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22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2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48" xfId="0" applyBorder="1" applyProtection="1">
      <protection locked="0"/>
    </xf>
    <xf numFmtId="0" fontId="2" fillId="0" borderId="48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4" fillId="0" borderId="48" xfId="0" applyFont="1" applyBorder="1" applyProtection="1">
      <protection locked="0"/>
    </xf>
    <xf numFmtId="0" fontId="20" fillId="0" borderId="0" xfId="1" applyFont="1"/>
    <xf numFmtId="0" fontId="21" fillId="0" borderId="0" xfId="1" applyFont="1"/>
    <xf numFmtId="0" fontId="22" fillId="0" borderId="0" xfId="1" applyFont="1"/>
    <xf numFmtId="0" fontId="19" fillId="0" borderId="0" xfId="1"/>
    <xf numFmtId="0" fontId="23" fillId="0" borderId="0" xfId="1" applyFont="1"/>
    <xf numFmtId="0" fontId="24" fillId="0" borderId="0" xfId="1" applyFont="1"/>
    <xf numFmtId="0" fontId="25" fillId="0" borderId="0" xfId="1" applyFont="1"/>
    <xf numFmtId="0" fontId="26" fillId="0" borderId="0" xfId="1" applyFont="1"/>
    <xf numFmtId="0" fontId="27" fillId="0" borderId="0" xfId="1" applyFont="1"/>
    <xf numFmtId="0" fontId="19" fillId="0" borderId="0" xfId="1" applyFont="1"/>
    <xf numFmtId="0" fontId="28" fillId="0" borderId="0" xfId="1" applyFont="1" applyAlignment="1">
      <alignment horizontal="center"/>
    </xf>
    <xf numFmtId="0" fontId="30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1" applyFont="1" applyBorder="1" applyAlignment="1">
      <alignment horizontal="center"/>
    </xf>
    <xf numFmtId="0" fontId="29" fillId="0" borderId="48" xfId="1" applyFont="1" applyBorder="1" applyAlignment="1">
      <alignment horizontal="center" vertical="center"/>
    </xf>
    <xf numFmtId="0" fontId="30" fillId="0" borderId="48" xfId="1" applyFont="1" applyBorder="1" applyAlignment="1">
      <alignment horizontal="center"/>
    </xf>
    <xf numFmtId="0" fontId="24" fillId="0" borderId="0" xfId="1" applyFont="1" applyBorder="1" applyAlignment="1">
      <alignment horizontal="center" vertical="center" textRotation="90" wrapText="1"/>
    </xf>
    <xf numFmtId="0" fontId="35" fillId="0" borderId="1" xfId="1" applyNumberFormat="1" applyFont="1" applyBorder="1" applyAlignment="1">
      <alignment horizontal="center" vertical="center"/>
    </xf>
    <xf numFmtId="0" fontId="19" fillId="0" borderId="1" xfId="1" applyBorder="1"/>
    <xf numFmtId="1" fontId="13" fillId="0" borderId="1" xfId="1" applyNumberFormat="1" applyFont="1" applyBorder="1" applyAlignment="1">
      <alignment horizontal="center"/>
    </xf>
    <xf numFmtId="1" fontId="36" fillId="0" borderId="57" xfId="1" applyNumberFormat="1" applyFont="1" applyBorder="1" applyAlignment="1">
      <alignment horizontal="center" wrapText="1"/>
    </xf>
    <xf numFmtId="2" fontId="13" fillId="0" borderId="58" xfId="1" applyNumberFormat="1" applyFont="1" applyBorder="1" applyAlignment="1">
      <alignment horizontal="center" wrapText="1"/>
    </xf>
    <xf numFmtId="2" fontId="36" fillId="0" borderId="0" xfId="1" applyNumberFormat="1" applyFont="1" applyBorder="1" applyAlignment="1">
      <alignment horizontal="center" wrapText="1"/>
    </xf>
    <xf numFmtId="2" fontId="19" fillId="0" borderId="0" xfId="1" applyNumberFormat="1"/>
    <xf numFmtId="0" fontId="13" fillId="0" borderId="1" xfId="1" applyNumberFormat="1" applyFont="1" applyBorder="1" applyAlignment="1">
      <alignment horizontal="center" vertical="center" wrapText="1"/>
    </xf>
    <xf numFmtId="1" fontId="37" fillId="0" borderId="1" xfId="1" applyNumberFormat="1" applyFont="1" applyBorder="1" applyAlignment="1">
      <alignment horizontal="center" vertical="center" wrapText="1"/>
    </xf>
    <xf numFmtId="1" fontId="36" fillId="0" borderId="57" xfId="1" applyNumberFormat="1" applyFont="1" applyBorder="1" applyAlignment="1">
      <alignment horizontal="center" vertical="center" wrapText="1"/>
    </xf>
    <xf numFmtId="2" fontId="38" fillId="0" borderId="58" xfId="1" applyNumberFormat="1" applyFont="1" applyBorder="1" applyAlignment="1">
      <alignment horizontal="center" vertical="center" wrapText="1"/>
    </xf>
    <xf numFmtId="2" fontId="39" fillId="0" borderId="0" xfId="1" applyNumberFormat="1" applyFont="1" applyBorder="1" applyAlignment="1">
      <alignment horizontal="center" vertical="center" wrapText="1"/>
    </xf>
    <xf numFmtId="0" fontId="40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top" wrapText="1"/>
    </xf>
    <xf numFmtId="165" fontId="13" fillId="0" borderId="1" xfId="1" applyNumberFormat="1" applyFont="1" applyBorder="1" applyAlignment="1">
      <alignment horizontal="center" wrapText="1"/>
    </xf>
    <xf numFmtId="166" fontId="13" fillId="0" borderId="0" xfId="1" applyNumberFormat="1" applyFont="1" applyBorder="1" applyAlignment="1">
      <alignment horizontal="center" wrapText="1"/>
    </xf>
    <xf numFmtId="0" fontId="19" fillId="0" borderId="0" xfId="1" applyBorder="1" applyAlignment="1">
      <alignment wrapText="1"/>
    </xf>
    <xf numFmtId="0" fontId="18" fillId="0" borderId="0" xfId="1" applyFont="1"/>
    <xf numFmtId="0" fontId="41" fillId="0" borderId="0" xfId="1" applyFont="1"/>
    <xf numFmtId="0" fontId="42" fillId="0" borderId="48" xfId="1" applyFont="1" applyBorder="1"/>
    <xf numFmtId="0" fontId="30" fillId="0" borderId="48" xfId="1" applyFont="1" applyBorder="1"/>
    <xf numFmtId="0" fontId="42" fillId="0" borderId="48" xfId="1" applyFont="1" applyBorder="1" applyAlignment="1">
      <alignment horizontal="left"/>
    </xf>
    <xf numFmtId="0" fontId="18" fillId="0" borderId="48" xfId="1" applyFont="1" applyBorder="1"/>
    <xf numFmtId="14" fontId="42" fillId="0" borderId="48" xfId="1" applyNumberFormat="1" applyFont="1" applyBorder="1"/>
    <xf numFmtId="0" fontId="30" fillId="0" borderId="0" xfId="1" applyFont="1" applyBorder="1" applyAlignment="1">
      <alignment horizontal="left"/>
    </xf>
    <xf numFmtId="0" fontId="40" fillId="0" borderId="0" xfId="1" applyFont="1"/>
    <xf numFmtId="0" fontId="40" fillId="0" borderId="0" xfId="1" applyFont="1" applyAlignment="1">
      <alignment horizontal="left"/>
    </xf>
    <xf numFmtId="0" fontId="18" fillId="0" borderId="0" xfId="1" applyFont="1" applyAlignment="1">
      <alignment horizontal="center" vertical="center"/>
    </xf>
    <xf numFmtId="0" fontId="30" fillId="0" borderId="0" xfId="1" applyFont="1" applyBorder="1"/>
    <xf numFmtId="0" fontId="11" fillId="0" borderId="48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protection locked="0"/>
    </xf>
    <xf numFmtId="0" fontId="44" fillId="0" borderId="0" xfId="0" applyFont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2" fillId="0" borderId="0" xfId="0" applyFont="1"/>
    <xf numFmtId="164" fontId="45" fillId="0" borderId="1" xfId="0" applyNumberFormat="1" applyFont="1" applyBorder="1" applyAlignment="1">
      <alignment horizontal="center"/>
    </xf>
    <xf numFmtId="164" fontId="45" fillId="0" borderId="1" xfId="0" applyNumberFormat="1" applyFont="1" applyBorder="1" applyAlignment="1">
      <alignment horizontal="center" wrapText="1"/>
    </xf>
    <xf numFmtId="164" fontId="45" fillId="0" borderId="47" xfId="0" applyNumberFormat="1" applyFont="1" applyBorder="1" applyAlignment="1">
      <alignment horizontal="center" wrapText="1"/>
    </xf>
    <xf numFmtId="164" fontId="45" fillId="0" borderId="28" xfId="0" applyNumberFormat="1" applyFont="1" applyBorder="1" applyAlignment="1">
      <alignment horizontal="center" vertical="top" wrapText="1"/>
    </xf>
    <xf numFmtId="0" fontId="46" fillId="0" borderId="0" xfId="0" applyFont="1" applyAlignment="1" applyProtection="1">
      <alignment horizontal="center" vertical="center"/>
      <protection locked="0"/>
    </xf>
    <xf numFmtId="2" fontId="45" fillId="0" borderId="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Protection="1">
      <protection locked="0"/>
    </xf>
    <xf numFmtId="2" fontId="45" fillId="0" borderId="1" xfId="0" applyNumberFormat="1" applyFont="1" applyBorder="1" applyAlignment="1">
      <alignment horizontal="center" wrapText="1"/>
    </xf>
    <xf numFmtId="2" fontId="47" fillId="0" borderId="12" xfId="0" applyNumberFormat="1" applyFont="1" applyBorder="1" applyAlignment="1" applyProtection="1">
      <alignment horizontal="center" vertical="center" wrapText="1"/>
      <protection locked="0"/>
    </xf>
    <xf numFmtId="2" fontId="47" fillId="0" borderId="11" xfId="0" applyNumberFormat="1" applyFont="1" applyBorder="1" applyAlignment="1" applyProtection="1">
      <alignment horizontal="center" vertical="center" wrapText="1"/>
      <protection locked="0"/>
    </xf>
    <xf numFmtId="166" fontId="45" fillId="0" borderId="1" xfId="0" applyNumberFormat="1" applyFont="1" applyBorder="1" applyAlignment="1">
      <alignment horizontal="center" wrapText="1"/>
    </xf>
    <xf numFmtId="164" fontId="45" fillId="0" borderId="1" xfId="0" applyNumberFormat="1" applyFont="1" applyBorder="1" applyAlignment="1">
      <alignment horizontal="center" vertical="top" wrapText="1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3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Protection="1"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164" fontId="45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 applyProtection="1">
      <alignment horizontal="center" vertical="center" wrapText="1"/>
      <protection locked="0"/>
    </xf>
    <xf numFmtId="164" fontId="47" fillId="0" borderId="1" xfId="0" applyNumberFormat="1" applyFont="1" applyBorder="1" applyAlignment="1" applyProtection="1">
      <alignment horizontal="center" vertical="center" wrapText="1"/>
      <protection locked="0"/>
    </xf>
    <xf numFmtId="164" fontId="47" fillId="0" borderId="47" xfId="0" applyNumberFormat="1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164" fontId="45" fillId="0" borderId="1" xfId="0" applyNumberFormat="1" applyFont="1" applyFill="1" applyBorder="1" applyAlignment="1">
      <alignment horizontal="center" vertical="top" wrapText="1"/>
    </xf>
    <xf numFmtId="164" fontId="45" fillId="0" borderId="1" xfId="0" applyNumberFormat="1" applyFont="1" applyBorder="1" applyAlignment="1">
      <alignment wrapText="1"/>
    </xf>
    <xf numFmtId="164" fontId="48" fillId="0" borderId="1" xfId="0" applyNumberFormat="1" applyFont="1" applyBorder="1" applyAlignment="1">
      <alignment horizontal="center" vertical="top" wrapText="1"/>
    </xf>
    <xf numFmtId="164" fontId="45" fillId="0" borderId="28" xfId="0" applyNumberFormat="1" applyFont="1" applyBorder="1" applyAlignment="1">
      <alignment horizontal="center" wrapText="1"/>
    </xf>
    <xf numFmtId="166" fontId="45" fillId="0" borderId="1" xfId="0" applyNumberFormat="1" applyFont="1" applyFill="1" applyBorder="1" applyAlignment="1">
      <alignment horizontal="center" vertical="top" wrapText="1"/>
    </xf>
    <xf numFmtId="2" fontId="47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164" fontId="47" fillId="0" borderId="3" xfId="0" applyNumberFormat="1" applyFont="1" applyBorder="1" applyAlignment="1" applyProtection="1">
      <alignment horizontal="center" vertical="center" wrapText="1"/>
      <protection locked="0"/>
    </xf>
    <xf numFmtId="164" fontId="47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44" xfId="0" applyNumberFormat="1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vertical="center"/>
      <protection locked="0"/>
    </xf>
    <xf numFmtId="2" fontId="49" fillId="0" borderId="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3" xfId="0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>
      <alignment horizontal="center" wrapText="1"/>
    </xf>
    <xf numFmtId="2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" xfId="0" applyFont="1" applyBorder="1" applyAlignment="1" applyProtection="1">
      <alignment horizontal="center" vertical="center" wrapText="1"/>
      <protection locked="0"/>
    </xf>
    <xf numFmtId="2" fontId="49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51" fillId="0" borderId="0" xfId="0" applyFont="1" applyProtection="1">
      <protection locked="0"/>
    </xf>
    <xf numFmtId="165" fontId="53" fillId="0" borderId="1" xfId="0" applyNumberFormat="1" applyFont="1" applyFill="1" applyBorder="1" applyProtection="1">
      <protection locked="0"/>
    </xf>
    <xf numFmtId="165" fontId="54" fillId="0" borderId="45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54" fillId="0" borderId="7" xfId="0" applyFont="1" applyBorder="1" applyAlignment="1" applyProtection="1">
      <alignment horizontal="center" wrapText="1"/>
      <protection locked="0"/>
    </xf>
    <xf numFmtId="0" fontId="54" fillId="0" borderId="40" xfId="0" applyFont="1" applyBorder="1" applyAlignment="1" applyProtection="1">
      <alignment horizontal="center" wrapText="1"/>
      <protection locked="0"/>
    </xf>
    <xf numFmtId="4" fontId="54" fillId="0" borderId="7" xfId="0" applyNumberFormat="1" applyFont="1" applyBorder="1" applyAlignment="1" applyProtection="1">
      <alignment horizontal="center" wrapText="1"/>
      <protection locked="0"/>
    </xf>
    <xf numFmtId="4" fontId="54" fillId="0" borderId="40" xfId="0" applyNumberFormat="1" applyFont="1" applyBorder="1" applyAlignment="1" applyProtection="1">
      <alignment horizontal="center" wrapText="1"/>
      <protection locked="0"/>
    </xf>
    <xf numFmtId="2" fontId="54" fillId="0" borderId="8" xfId="0" applyNumberFormat="1" applyFont="1" applyBorder="1" applyAlignment="1" applyProtection="1">
      <alignment horizontal="center" wrapText="1"/>
      <protection locked="0"/>
    </xf>
    <xf numFmtId="2" fontId="54" fillId="0" borderId="41" xfId="0" applyNumberFormat="1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9" fillId="0" borderId="0" xfId="1" applyNumberFormat="1" applyAlignment="1">
      <alignment horizontal="center" wrapText="1"/>
    </xf>
    <xf numFmtId="0" fontId="19" fillId="0" borderId="0" xfId="1" applyAlignment="1">
      <alignment horizontal="center" vertical="center" wrapText="1"/>
    </xf>
    <xf numFmtId="0" fontId="19" fillId="0" borderId="49" xfId="1" applyBorder="1" applyAlignment="1">
      <alignment wrapText="1"/>
    </xf>
    <xf numFmtId="0" fontId="20" fillId="0" borderId="1" xfId="1" applyFont="1" applyBorder="1" applyAlignment="1">
      <alignment horizontal="center" vertical="center" textRotation="90" wrapText="1"/>
    </xf>
    <xf numFmtId="0" fontId="20" fillId="0" borderId="42" xfId="1" applyFont="1" applyBorder="1" applyAlignment="1">
      <alignment horizontal="center" vertical="center" textRotation="90" wrapText="1"/>
    </xf>
    <xf numFmtId="0" fontId="20" fillId="0" borderId="52" xfId="1" applyFont="1" applyBorder="1" applyAlignment="1">
      <alignment horizontal="center" vertical="center" textRotation="90" wrapText="1"/>
    </xf>
    <xf numFmtId="0" fontId="20" fillId="0" borderId="2" xfId="1" applyFont="1" applyBorder="1" applyAlignment="1">
      <alignment horizontal="center" vertical="center" textRotation="90" wrapText="1"/>
    </xf>
    <xf numFmtId="14" fontId="42" fillId="0" borderId="48" xfId="1" applyNumberFormat="1" applyFont="1" applyBorder="1" applyAlignment="1">
      <alignment horizontal="right"/>
    </xf>
    <xf numFmtId="0" fontId="42" fillId="0" borderId="48" xfId="1" applyFont="1" applyBorder="1" applyAlignment="1">
      <alignment horizontal="right"/>
    </xf>
    <xf numFmtId="0" fontId="20" fillId="0" borderId="53" xfId="1" applyFont="1" applyBorder="1" applyAlignment="1">
      <alignment horizontal="center" vertical="center" textRotation="90" wrapText="1"/>
    </xf>
    <xf numFmtId="0" fontId="20" fillId="0" borderId="5" xfId="1" applyFont="1" applyBorder="1" applyAlignment="1">
      <alignment horizontal="center" vertical="center" textRotation="90" wrapText="1"/>
    </xf>
    <xf numFmtId="0" fontId="20" fillId="0" borderId="55" xfId="1" applyFont="1" applyBorder="1" applyAlignment="1">
      <alignment horizontal="center" vertical="center" textRotation="90" wrapText="1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/>
    </xf>
    <xf numFmtId="0" fontId="34" fillId="0" borderId="2" xfId="1" applyFont="1" applyBorder="1" applyAlignment="1">
      <alignment horizontal="center" vertical="center" wrapText="1"/>
    </xf>
    <xf numFmtId="0" fontId="20" fillId="0" borderId="47" xfId="1" applyFont="1" applyBorder="1" applyAlignment="1">
      <alignment horizontal="center" vertical="center" wrapText="1"/>
    </xf>
    <xf numFmtId="0" fontId="20" fillId="0" borderId="50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center" vertical="center" textRotation="90" wrapText="1"/>
    </xf>
    <xf numFmtId="0" fontId="33" fillId="0" borderId="51" xfId="1" applyFont="1" applyBorder="1" applyAlignment="1">
      <alignment horizontal="center" vertical="center" textRotation="90" wrapText="1"/>
    </xf>
    <xf numFmtId="0" fontId="33" fillId="0" borderId="54" xfId="1" applyFont="1" applyBorder="1" applyAlignment="1">
      <alignment horizontal="center" vertical="center" textRotation="90" wrapText="1"/>
    </xf>
    <xf numFmtId="0" fontId="33" fillId="0" borderId="56" xfId="1" applyFont="1" applyBorder="1" applyAlignment="1">
      <alignment horizontal="center" vertical="center" textRotation="90" wrapText="1"/>
    </xf>
    <xf numFmtId="0" fontId="20" fillId="0" borderId="47" xfId="1" applyFont="1" applyBorder="1" applyAlignment="1">
      <alignment horizontal="center" vertical="center" textRotation="90" wrapText="1"/>
    </xf>
    <xf numFmtId="0" fontId="19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90;&#1088;&#1086;&#1083;&#1086;&#1075;&#1080;&#1103;/&#1051;&#1072;&#1073;&#1086;&#1088;&#1072;&#1090;&#1086;&#1088;&#1080;&#1103;/&#1057;&#1077;&#1088;&#1090;&#1080;&#1092;&#1080;&#1082;&#1072;&#1090;&#1099;/2016/111111/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одаток"/>
      <sheetName val="Лист1"/>
      <sheetName val="Лист2"/>
    </sheetNames>
    <sheetDataSet>
      <sheetData sheetId="0">
        <row r="17">
          <cell r="P17">
            <v>34.604999999999997</v>
          </cell>
        </row>
        <row r="20">
          <cell r="P20">
            <v>34.630000000000003</v>
          </cell>
        </row>
        <row r="22">
          <cell r="P22">
            <v>34.707000000000001</v>
          </cell>
        </row>
        <row r="23">
          <cell r="P23">
            <v>34.769500000000001</v>
          </cell>
        </row>
        <row r="27">
          <cell r="P27">
            <v>34.43</v>
          </cell>
        </row>
        <row r="29">
          <cell r="P29">
            <v>34.33</v>
          </cell>
        </row>
        <row r="31">
          <cell r="P31">
            <v>34.347099999999998</v>
          </cell>
        </row>
        <row r="34">
          <cell r="P34">
            <v>34.57</v>
          </cell>
        </row>
        <row r="36">
          <cell r="P36">
            <v>34.659999999999997</v>
          </cell>
        </row>
        <row r="38">
          <cell r="P38">
            <v>34.6</v>
          </cell>
        </row>
        <row r="42">
          <cell r="P42">
            <v>34.590000000000003</v>
          </cell>
        </row>
        <row r="43">
          <cell r="P43">
            <v>34.450000000000003</v>
          </cell>
        </row>
        <row r="44">
          <cell r="P44">
            <v>34.54</v>
          </cell>
        </row>
        <row r="45">
          <cell r="P45">
            <v>34.590000000000003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Zeros="0" tabSelected="1" view="pageBreakPreview" topLeftCell="A15" zoomScale="80" zoomScaleNormal="70" zoomScaleSheetLayoutView="80" workbookViewId="0">
      <selection activeCell="T37" sqref="T37"/>
    </sheetView>
  </sheetViews>
  <sheetFormatPr defaultRowHeight="15" x14ac:dyDescent="0.25"/>
  <cols>
    <col min="1" max="1" width="4.85546875" style="1" customWidth="1"/>
    <col min="2" max="2" width="9.42578125" style="1" customWidth="1"/>
    <col min="3" max="3" width="8.140625" style="1" customWidth="1"/>
    <col min="4" max="4" width="8.7109375" style="1" customWidth="1"/>
    <col min="5" max="5" width="7.5703125" style="1" customWidth="1"/>
    <col min="6" max="6" width="7.28515625" style="1" customWidth="1"/>
    <col min="7" max="7" width="11.42578125" style="1" customWidth="1"/>
    <col min="8" max="8" width="7.7109375" style="1" customWidth="1"/>
    <col min="9" max="9" width="8" style="1" customWidth="1"/>
    <col min="10" max="10" width="7.85546875" style="1" customWidth="1"/>
    <col min="11" max="11" width="7.7109375" style="1" customWidth="1"/>
    <col min="12" max="12" width="7.28515625" style="1" customWidth="1"/>
    <col min="13" max="13" width="7.42578125" style="1" customWidth="1"/>
    <col min="14" max="14" width="8.5703125" style="1" customWidth="1"/>
    <col min="15" max="15" width="5.5703125" style="1" customWidth="1"/>
    <col min="16" max="16" width="7" style="1" customWidth="1"/>
    <col min="17" max="17" width="7.28515625" style="1" customWidth="1"/>
    <col min="18" max="18" width="6.140625" style="1" customWidth="1"/>
    <col min="19" max="19" width="6.710937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6" style="1" customWidth="1"/>
    <col min="25" max="25" width="6.7109375" style="1" customWidth="1"/>
    <col min="26" max="26" width="7" style="1" customWidth="1"/>
    <col min="27" max="27" width="7.28515625" style="1" customWidth="1"/>
    <col min="28" max="28" width="9.85546875" style="1" customWidth="1"/>
    <col min="29" max="29" width="14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5" t="s">
        <v>20</v>
      </c>
      <c r="B1" s="36"/>
      <c r="C1" s="36"/>
      <c r="D1" s="36"/>
      <c r="E1" s="37"/>
      <c r="F1" s="37"/>
      <c r="G1" s="37"/>
      <c r="M1" s="135" t="s">
        <v>4</v>
      </c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34" ht="17.25" customHeight="1" x14ac:dyDescent="0.3">
      <c r="A2" s="35" t="s">
        <v>52</v>
      </c>
      <c r="B2" s="36"/>
      <c r="C2" s="34"/>
      <c r="D2" s="36"/>
      <c r="E2" s="37"/>
      <c r="F2" s="36"/>
      <c r="G2" s="36"/>
      <c r="H2" s="87"/>
      <c r="I2" s="87"/>
      <c r="J2" s="87"/>
      <c r="K2" s="139" t="s">
        <v>247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13.5" customHeight="1" x14ac:dyDescent="0.25">
      <c r="A3" s="89" t="s">
        <v>240</v>
      </c>
      <c r="B3" s="10"/>
      <c r="C3" s="90"/>
      <c r="D3" s="10"/>
      <c r="E3" s="10"/>
      <c r="F3" s="91"/>
      <c r="G3" s="36"/>
      <c r="H3" s="140" t="s">
        <v>239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2"/>
      <c r="AG3" s="2"/>
      <c r="AH3" s="2"/>
    </row>
    <row r="4" spans="1:34" ht="16.5" x14ac:dyDescent="0.25">
      <c r="A4" s="92" t="s">
        <v>21</v>
      </c>
      <c r="B4" s="10"/>
      <c r="C4" s="10"/>
      <c r="D4" s="10"/>
      <c r="E4" s="10"/>
      <c r="F4" s="10"/>
      <c r="G4" s="36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33"/>
    </row>
    <row r="5" spans="1:34" ht="16.5" x14ac:dyDescent="0.25">
      <c r="A5" s="92" t="s">
        <v>241</v>
      </c>
      <c r="B5" s="10"/>
      <c r="C5" s="10"/>
      <c r="D5" s="10"/>
      <c r="E5" s="10"/>
      <c r="F5" s="91"/>
      <c r="G5" s="36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</row>
    <row r="6" spans="1:34" ht="16.5" x14ac:dyDescent="0.25">
      <c r="A6" s="9"/>
      <c r="F6" s="2"/>
      <c r="G6" s="2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32"/>
    </row>
    <row r="7" spans="1:34" ht="16.5" x14ac:dyDescent="0.25">
      <c r="A7" s="9"/>
      <c r="F7" s="2"/>
      <c r="G7" s="2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32"/>
    </row>
    <row r="8" spans="1:34" ht="14.25" customHeight="1" thickBot="1" x14ac:dyDescent="0.3"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</row>
    <row r="9" spans="1:34" ht="26.25" customHeight="1" thickBot="1" x14ac:dyDescent="0.3">
      <c r="A9" s="142" t="s">
        <v>0</v>
      </c>
      <c r="B9" s="151" t="s">
        <v>1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151" t="s">
        <v>28</v>
      </c>
      <c r="O9" s="157"/>
      <c r="P9" s="157"/>
      <c r="Q9" s="157"/>
      <c r="R9" s="157"/>
      <c r="S9" s="157"/>
      <c r="T9" s="157"/>
      <c r="U9" s="157"/>
      <c r="V9" s="157"/>
      <c r="W9" s="158"/>
      <c r="X9" s="159" t="s">
        <v>25</v>
      </c>
      <c r="Y9" s="161" t="s">
        <v>2</v>
      </c>
      <c r="Z9" s="163" t="s">
        <v>17</v>
      </c>
      <c r="AA9" s="163" t="s">
        <v>18</v>
      </c>
      <c r="AB9" s="167" t="s">
        <v>19</v>
      </c>
      <c r="AC9" s="142" t="s">
        <v>16</v>
      </c>
    </row>
    <row r="10" spans="1:34" ht="16.5" customHeight="1" thickBot="1" x14ac:dyDescent="0.3">
      <c r="A10" s="174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  <c r="N10" s="144" t="s">
        <v>26</v>
      </c>
      <c r="O10" s="188" t="s">
        <v>238</v>
      </c>
      <c r="P10" s="189"/>
      <c r="Q10" s="189"/>
      <c r="R10" s="189"/>
      <c r="S10" s="189"/>
      <c r="T10" s="189"/>
      <c r="U10" s="189"/>
      <c r="V10" s="189"/>
      <c r="W10" s="190"/>
      <c r="X10" s="160"/>
      <c r="Y10" s="162"/>
      <c r="Z10" s="164"/>
      <c r="AA10" s="164"/>
      <c r="AB10" s="168"/>
      <c r="AC10" s="143"/>
    </row>
    <row r="11" spans="1:34" ht="15" customHeight="1" x14ac:dyDescent="0.25">
      <c r="A11" s="174"/>
      <c r="B11" s="147" t="s">
        <v>31</v>
      </c>
      <c r="C11" s="149" t="s">
        <v>32</v>
      </c>
      <c r="D11" s="149" t="s">
        <v>33</v>
      </c>
      <c r="E11" s="149" t="s">
        <v>38</v>
      </c>
      <c r="F11" s="149" t="s">
        <v>39</v>
      </c>
      <c r="G11" s="149" t="s">
        <v>36</v>
      </c>
      <c r="H11" s="149" t="s">
        <v>40</v>
      </c>
      <c r="I11" s="149" t="s">
        <v>37</v>
      </c>
      <c r="J11" s="149" t="s">
        <v>35</v>
      </c>
      <c r="K11" s="149" t="s">
        <v>34</v>
      </c>
      <c r="L11" s="149" t="s">
        <v>41</v>
      </c>
      <c r="M11" s="171" t="s">
        <v>42</v>
      </c>
      <c r="N11" s="145"/>
      <c r="O11" s="195" t="s">
        <v>29</v>
      </c>
      <c r="P11" s="197" t="s">
        <v>10</v>
      </c>
      <c r="Q11" s="167" t="s">
        <v>11</v>
      </c>
      <c r="R11" s="147" t="s">
        <v>30</v>
      </c>
      <c r="S11" s="149" t="s">
        <v>12</v>
      </c>
      <c r="T11" s="171" t="s">
        <v>13</v>
      </c>
      <c r="U11" s="169" t="s">
        <v>27</v>
      </c>
      <c r="V11" s="149" t="s">
        <v>14</v>
      </c>
      <c r="W11" s="171" t="s">
        <v>15</v>
      </c>
      <c r="X11" s="160"/>
      <c r="Y11" s="162"/>
      <c r="Z11" s="164"/>
      <c r="AA11" s="164"/>
      <c r="AB11" s="168"/>
      <c r="AC11" s="143"/>
    </row>
    <row r="12" spans="1:34" ht="92.25" customHeight="1" x14ac:dyDescent="0.25">
      <c r="A12" s="174"/>
      <c r="B12" s="148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72"/>
      <c r="N12" s="146"/>
      <c r="O12" s="196"/>
      <c r="P12" s="198"/>
      <c r="Q12" s="168"/>
      <c r="R12" s="148"/>
      <c r="S12" s="150"/>
      <c r="T12" s="172"/>
      <c r="U12" s="170"/>
      <c r="V12" s="150"/>
      <c r="W12" s="172"/>
      <c r="X12" s="160"/>
      <c r="Y12" s="162"/>
      <c r="Z12" s="164"/>
      <c r="AA12" s="164"/>
      <c r="AB12" s="168"/>
      <c r="AC12" s="143"/>
    </row>
    <row r="13" spans="1:34" ht="17.25" x14ac:dyDescent="0.3">
      <c r="A13" s="14">
        <v>1</v>
      </c>
      <c r="B13" s="93">
        <v>94.949799999999996</v>
      </c>
      <c r="C13" s="94">
        <v>2.7305999999999999</v>
      </c>
      <c r="D13" s="94">
        <v>0.86990000000000001</v>
      </c>
      <c r="E13" s="94">
        <v>0.13059999999999999</v>
      </c>
      <c r="F13" s="94">
        <v>0.1459</v>
      </c>
      <c r="G13" s="94">
        <v>1.5E-3</v>
      </c>
      <c r="H13" s="94">
        <v>3.15E-2</v>
      </c>
      <c r="I13" s="94">
        <v>2.52E-2</v>
      </c>
      <c r="J13" s="94">
        <v>1.7399999999999999E-2</v>
      </c>
      <c r="K13" s="94">
        <v>8.5000000000000006E-3</v>
      </c>
      <c r="L13" s="94">
        <v>0.86009999999999998</v>
      </c>
      <c r="M13" s="95">
        <v>0.22900000000000001</v>
      </c>
      <c r="N13" s="96">
        <v>0.70820000000000005</v>
      </c>
      <c r="O13" s="97"/>
      <c r="P13" s="98">
        <v>34.524999999999999</v>
      </c>
      <c r="Q13" s="99">
        <f t="shared" ref="Q13:Q43" si="0">P13/3.6</f>
        <v>9.5902777777777768</v>
      </c>
      <c r="R13" s="100"/>
      <c r="S13" s="101">
        <v>38.255000000000003</v>
      </c>
      <c r="T13" s="102">
        <f t="shared" ref="T13:T43" si="1">S13/3.6</f>
        <v>10.62638888888889</v>
      </c>
      <c r="U13" s="103"/>
      <c r="V13" s="101">
        <v>49.889899999999997</v>
      </c>
      <c r="W13" s="102">
        <f t="shared" ref="W13:W43" si="2">V13/3.6</f>
        <v>13.858305555555555</v>
      </c>
      <c r="X13" s="104">
        <v>-19.7</v>
      </c>
      <c r="Y13" s="104">
        <v>-13</v>
      </c>
      <c r="Z13" s="105"/>
      <c r="AA13" s="106"/>
      <c r="AB13" s="107"/>
      <c r="AC13" s="137">
        <v>11.667</v>
      </c>
      <c r="AD13" s="11">
        <f t="shared" ref="AD13:AD26" si="3">SUM(B13:M13)+$K$44+$N$44</f>
        <v>99.999999999999972</v>
      </c>
      <c r="AE13" s="12" t="str">
        <f>IF(AD13=100,"ОК"," ")</f>
        <v>ОК</v>
      </c>
      <c r="AF13" s="7"/>
      <c r="AG13" s="7"/>
      <c r="AH13" s="7"/>
    </row>
    <row r="14" spans="1:34" ht="17.25" x14ac:dyDescent="0.3">
      <c r="A14" s="14">
        <v>2</v>
      </c>
      <c r="B14" s="93">
        <v>94.943899999999999</v>
      </c>
      <c r="C14" s="94">
        <v>2.7349999999999999</v>
      </c>
      <c r="D14" s="94">
        <v>0.87549999999999994</v>
      </c>
      <c r="E14" s="94">
        <v>0.1328</v>
      </c>
      <c r="F14" s="94">
        <v>0.1479</v>
      </c>
      <c r="G14" s="94">
        <v>1.5E-3</v>
      </c>
      <c r="H14" s="94">
        <v>3.1899999999999998E-2</v>
      </c>
      <c r="I14" s="94">
        <v>2.52E-2</v>
      </c>
      <c r="J14" s="94">
        <v>1.6899999999999998E-2</v>
      </c>
      <c r="K14" s="94">
        <v>7.7000000000000002E-3</v>
      </c>
      <c r="L14" s="94">
        <v>0.85009999999999997</v>
      </c>
      <c r="M14" s="95">
        <v>0.2316</v>
      </c>
      <c r="N14" s="96">
        <v>0.70830000000000004</v>
      </c>
      <c r="O14" s="108"/>
      <c r="P14" s="98">
        <v>34.534999999999997</v>
      </c>
      <c r="Q14" s="99">
        <f t="shared" si="0"/>
        <v>9.593055555555555</v>
      </c>
      <c r="R14" s="109"/>
      <c r="S14" s="101">
        <v>38.265999999999998</v>
      </c>
      <c r="T14" s="102">
        <f t="shared" si="1"/>
        <v>10.629444444444443</v>
      </c>
      <c r="U14" s="110"/>
      <c r="V14" s="101">
        <v>49.899000000000001</v>
      </c>
      <c r="W14" s="102">
        <f t="shared" si="2"/>
        <v>13.860833333333334</v>
      </c>
      <c r="X14" s="104">
        <v>-19.8</v>
      </c>
      <c r="Y14" s="104">
        <v>-13.7</v>
      </c>
      <c r="Z14" s="105"/>
      <c r="AA14" s="106"/>
      <c r="AB14" s="107"/>
      <c r="AC14" s="137">
        <v>12.028</v>
      </c>
      <c r="AD14" s="11">
        <f t="shared" si="3"/>
        <v>100</v>
      </c>
      <c r="AE14" s="12" t="str">
        <f>IF(AD14=100,"ОК"," ")</f>
        <v>ОК</v>
      </c>
      <c r="AF14" s="7"/>
      <c r="AG14" s="7"/>
      <c r="AH14" s="7"/>
    </row>
    <row r="15" spans="1:34" ht="16.5" x14ac:dyDescent="0.25">
      <c r="A15" s="14">
        <v>3</v>
      </c>
      <c r="B15" s="93">
        <v>95.088099999999997</v>
      </c>
      <c r="C15" s="94">
        <v>2.6577000000000002</v>
      </c>
      <c r="D15" s="94">
        <v>0.85580000000000001</v>
      </c>
      <c r="E15" s="94">
        <v>0.12959999999999999</v>
      </c>
      <c r="F15" s="94">
        <v>0.14369999999999999</v>
      </c>
      <c r="G15" s="94">
        <v>1.8E-3</v>
      </c>
      <c r="H15" s="94">
        <v>3.09E-2</v>
      </c>
      <c r="I15" s="94">
        <v>2.4799999999999999E-2</v>
      </c>
      <c r="J15" s="94">
        <v>1.1900000000000001E-2</v>
      </c>
      <c r="K15" s="94">
        <v>7.0000000000000001E-3</v>
      </c>
      <c r="L15" s="94">
        <v>0.82869999999999999</v>
      </c>
      <c r="M15" s="95">
        <v>0.22</v>
      </c>
      <c r="N15" s="96">
        <v>0.70709999999999995</v>
      </c>
      <c r="O15" s="108"/>
      <c r="P15" s="98">
        <v>34.5</v>
      </c>
      <c r="Q15" s="99">
        <f t="shared" si="0"/>
        <v>9.5833333333333339</v>
      </c>
      <c r="R15" s="108"/>
      <c r="S15" s="101">
        <v>38.229999999999997</v>
      </c>
      <c r="T15" s="102">
        <f t="shared" si="1"/>
        <v>10.619444444444444</v>
      </c>
      <c r="U15" s="110"/>
      <c r="V15" s="101">
        <v>49.898000000000003</v>
      </c>
      <c r="W15" s="102">
        <f t="shared" si="2"/>
        <v>13.860555555555557</v>
      </c>
      <c r="X15" s="104">
        <v>-19.7</v>
      </c>
      <c r="Y15" s="104">
        <v>-13.9</v>
      </c>
      <c r="Z15" s="111" t="s">
        <v>48</v>
      </c>
      <c r="AA15" s="112">
        <v>1</v>
      </c>
      <c r="AB15" s="107"/>
      <c r="AC15" s="137">
        <v>11.074</v>
      </c>
      <c r="AD15" s="11">
        <f t="shared" si="3"/>
        <v>100</v>
      </c>
      <c r="AE15" s="12" t="str">
        <f>IF(AD15=100,"ОК"," ")</f>
        <v>ОК</v>
      </c>
      <c r="AF15" s="7"/>
      <c r="AG15" s="7"/>
      <c r="AH15" s="7"/>
    </row>
    <row r="16" spans="1:34" ht="16.5" x14ac:dyDescent="0.25">
      <c r="A16" s="14">
        <v>4</v>
      </c>
      <c r="B16" s="93">
        <v>95.007000000000005</v>
      </c>
      <c r="C16" s="94">
        <v>2.7031000000000001</v>
      </c>
      <c r="D16" s="94">
        <v>0.86260000000000003</v>
      </c>
      <c r="E16" s="94">
        <v>0.1305</v>
      </c>
      <c r="F16" s="94">
        <v>0.14410000000000001</v>
      </c>
      <c r="G16" s="94">
        <v>1.5E-3</v>
      </c>
      <c r="H16" s="93">
        <v>3.0599999999999999E-2</v>
      </c>
      <c r="I16" s="94">
        <v>2.4500000000000001E-2</v>
      </c>
      <c r="J16" s="94">
        <v>1.32E-2</v>
      </c>
      <c r="K16" s="94">
        <v>0.01</v>
      </c>
      <c r="L16" s="94">
        <v>0.8468</v>
      </c>
      <c r="M16" s="95">
        <v>0.22620000000000001</v>
      </c>
      <c r="N16" s="96">
        <v>0.7077</v>
      </c>
      <c r="O16" s="108"/>
      <c r="P16" s="98">
        <v>34.51</v>
      </c>
      <c r="Q16" s="99">
        <f t="shared" si="0"/>
        <v>9.5861111111111104</v>
      </c>
      <c r="R16" s="108"/>
      <c r="S16" s="101">
        <v>38.238999999999997</v>
      </c>
      <c r="T16" s="102">
        <f t="shared" si="1"/>
        <v>10.621944444444443</v>
      </c>
      <c r="U16" s="110"/>
      <c r="V16" s="101">
        <v>49.887999999999998</v>
      </c>
      <c r="W16" s="102">
        <f t="shared" si="2"/>
        <v>13.857777777777777</v>
      </c>
      <c r="X16" s="104">
        <v>-19.8</v>
      </c>
      <c r="Y16" s="104">
        <v>-13.8</v>
      </c>
      <c r="Z16" s="105"/>
      <c r="AA16" s="106"/>
      <c r="AB16" s="107"/>
      <c r="AC16" s="137">
        <v>10.602</v>
      </c>
      <c r="AD16" s="11">
        <f t="shared" si="3"/>
        <v>100.00010000000002</v>
      </c>
      <c r="AE16" s="12" t="str">
        <f t="shared" ref="AE16:AE43" si="4">IF(AD16=100,"ОК"," ")</f>
        <v xml:space="preserve"> </v>
      </c>
      <c r="AF16" s="7"/>
      <c r="AG16" s="7"/>
      <c r="AH16" s="7"/>
    </row>
    <row r="17" spans="1:34" ht="16.5" x14ac:dyDescent="0.25">
      <c r="A17" s="14">
        <v>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  <c r="N17" s="115"/>
      <c r="O17" s="108"/>
      <c r="P17" s="127">
        <v>34.51</v>
      </c>
      <c r="Q17" s="128">
        <f t="shared" si="0"/>
        <v>9.5861111111111104</v>
      </c>
      <c r="R17" s="129"/>
      <c r="S17" s="130">
        <v>38.24</v>
      </c>
      <c r="T17" s="131">
        <f t="shared" si="1"/>
        <v>10.622222222222222</v>
      </c>
      <c r="U17" s="132"/>
      <c r="V17" s="130">
        <v>49.89</v>
      </c>
      <c r="W17" s="131">
        <f t="shared" si="2"/>
        <v>13.858333333333333</v>
      </c>
      <c r="X17" s="104"/>
      <c r="Y17" s="104"/>
      <c r="Z17" s="105"/>
      <c r="AA17" s="106"/>
      <c r="AB17" s="107"/>
      <c r="AC17" s="137">
        <v>10.468</v>
      </c>
      <c r="AD17" s="11">
        <f t="shared" si="3"/>
        <v>0</v>
      </c>
      <c r="AE17" s="12" t="str">
        <f t="shared" si="4"/>
        <v xml:space="preserve"> </v>
      </c>
      <c r="AF17" s="7"/>
      <c r="AG17" s="7"/>
      <c r="AH17" s="7"/>
    </row>
    <row r="18" spans="1:34" ht="16.5" x14ac:dyDescent="0.25">
      <c r="A18" s="14">
        <v>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15"/>
      <c r="O18" s="108"/>
      <c r="P18" s="127">
        <v>34.51</v>
      </c>
      <c r="Q18" s="128">
        <f t="shared" si="0"/>
        <v>9.5861111111111104</v>
      </c>
      <c r="R18" s="129"/>
      <c r="S18" s="130">
        <v>38.24</v>
      </c>
      <c r="T18" s="131">
        <f t="shared" si="1"/>
        <v>10.622222222222222</v>
      </c>
      <c r="U18" s="132"/>
      <c r="V18" s="130">
        <v>49.89</v>
      </c>
      <c r="W18" s="131">
        <f t="shared" si="2"/>
        <v>13.858333333333333</v>
      </c>
      <c r="X18" s="104"/>
      <c r="Y18" s="104"/>
      <c r="Z18" s="94"/>
      <c r="AA18" s="106"/>
      <c r="AB18" s="107"/>
      <c r="AC18" s="137">
        <v>10.638</v>
      </c>
      <c r="AD18" s="11">
        <f t="shared" si="3"/>
        <v>0</v>
      </c>
      <c r="AE18" s="12" t="str">
        <f t="shared" si="4"/>
        <v xml:space="preserve"> </v>
      </c>
      <c r="AF18" s="7"/>
      <c r="AG18" s="7"/>
      <c r="AH18" s="7"/>
    </row>
    <row r="19" spans="1:34" ht="16.5" x14ac:dyDescent="0.25">
      <c r="A19" s="14">
        <v>7</v>
      </c>
      <c r="B19" s="93">
        <v>95.131100000000004</v>
      </c>
      <c r="C19" s="94">
        <v>2.6316999999999999</v>
      </c>
      <c r="D19" s="94">
        <v>0.83550000000000002</v>
      </c>
      <c r="E19" s="94">
        <v>0.1237</v>
      </c>
      <c r="F19" s="94">
        <v>0.1381</v>
      </c>
      <c r="G19" s="94">
        <v>1.5E-3</v>
      </c>
      <c r="H19" s="94">
        <v>3.0300000000000001E-2</v>
      </c>
      <c r="I19" s="94">
        <v>2.3599999999999999E-2</v>
      </c>
      <c r="J19" s="94">
        <v>9.7000000000000003E-3</v>
      </c>
      <c r="K19" s="94">
        <v>9.5999999999999992E-3</v>
      </c>
      <c r="L19" s="94">
        <v>0.84509999999999996</v>
      </c>
      <c r="M19" s="95">
        <v>0.22020000000000001</v>
      </c>
      <c r="N19" s="96">
        <v>0.70650000000000002</v>
      </c>
      <c r="O19" s="108"/>
      <c r="P19" s="98">
        <v>34.464799999999997</v>
      </c>
      <c r="Q19" s="99">
        <f t="shared" si="0"/>
        <v>9.5735555555555543</v>
      </c>
      <c r="R19" s="108"/>
      <c r="S19" s="101">
        <v>38.19</v>
      </c>
      <c r="T19" s="102">
        <f t="shared" si="1"/>
        <v>10.608333333333333</v>
      </c>
      <c r="U19" s="110"/>
      <c r="V19" s="101">
        <v>49.866</v>
      </c>
      <c r="W19" s="102">
        <f t="shared" si="2"/>
        <v>13.851666666666667</v>
      </c>
      <c r="X19" s="104">
        <v>-19.7</v>
      </c>
      <c r="Y19" s="104">
        <v>13.8</v>
      </c>
      <c r="Z19" s="116"/>
      <c r="AA19" s="106"/>
      <c r="AB19" s="107"/>
      <c r="AC19" s="137">
        <v>8.2680000000000007</v>
      </c>
      <c r="AD19" s="11">
        <f t="shared" si="3"/>
        <v>100.00009999999999</v>
      </c>
      <c r="AE19" s="12" t="str">
        <f t="shared" si="4"/>
        <v xml:space="preserve"> </v>
      </c>
      <c r="AF19" s="7"/>
      <c r="AG19" s="7"/>
      <c r="AH19" s="7"/>
    </row>
    <row r="20" spans="1:34" ht="16.5" x14ac:dyDescent="0.25">
      <c r="A20" s="14">
        <v>8</v>
      </c>
      <c r="B20" s="93">
        <v>94.656499999999994</v>
      </c>
      <c r="C20" s="94">
        <v>2.9502000000000002</v>
      </c>
      <c r="D20" s="94">
        <v>0.93930000000000002</v>
      </c>
      <c r="E20" s="94">
        <v>0.1406</v>
      </c>
      <c r="F20" s="94">
        <v>0.16239999999999999</v>
      </c>
      <c r="G20" s="94">
        <v>8.0000000000000004E-4</v>
      </c>
      <c r="H20" s="94">
        <v>3.3399999999999999E-2</v>
      </c>
      <c r="I20" s="94">
        <v>2.87E-2</v>
      </c>
      <c r="J20" s="94">
        <v>1.14E-2</v>
      </c>
      <c r="K20" s="94">
        <v>1.1599999999999999E-2</v>
      </c>
      <c r="L20" s="94">
        <v>0.81330000000000002</v>
      </c>
      <c r="M20" s="95">
        <v>0.25180000000000002</v>
      </c>
      <c r="N20" s="96">
        <v>0.7107</v>
      </c>
      <c r="O20" s="108"/>
      <c r="P20" s="98">
        <v>34.64</v>
      </c>
      <c r="Q20" s="99">
        <f t="shared" si="0"/>
        <v>9.6222222222222218</v>
      </c>
      <c r="R20" s="108"/>
      <c r="S20" s="101">
        <v>38.380000000000003</v>
      </c>
      <c r="T20" s="102">
        <f t="shared" si="1"/>
        <v>10.661111111111111</v>
      </c>
      <c r="U20" s="110"/>
      <c r="V20" s="101">
        <v>49.965000000000003</v>
      </c>
      <c r="W20" s="102">
        <f t="shared" si="2"/>
        <v>13.879166666666666</v>
      </c>
      <c r="X20" s="104">
        <v>-19.3</v>
      </c>
      <c r="Y20" s="104">
        <v>-13</v>
      </c>
      <c r="Z20" s="111"/>
      <c r="AA20" s="106"/>
      <c r="AB20" s="111" t="s">
        <v>49</v>
      </c>
      <c r="AC20" s="137">
        <v>7.782</v>
      </c>
      <c r="AD20" s="11">
        <f t="shared" si="3"/>
        <v>100</v>
      </c>
      <c r="AE20" s="12" t="str">
        <f t="shared" si="4"/>
        <v>ОК</v>
      </c>
      <c r="AF20" s="7"/>
      <c r="AG20" s="7"/>
      <c r="AH20" s="7"/>
    </row>
    <row r="21" spans="1:34" ht="16.5" x14ac:dyDescent="0.25">
      <c r="A21" s="14">
        <v>9</v>
      </c>
      <c r="B21" s="93">
        <v>94.986599999999996</v>
      </c>
      <c r="C21" s="94">
        <v>2.7654999999999998</v>
      </c>
      <c r="D21" s="94">
        <v>0.87990000000000002</v>
      </c>
      <c r="E21" s="94">
        <v>0.13320000000000001</v>
      </c>
      <c r="F21" s="94">
        <v>0.14199999999999999</v>
      </c>
      <c r="G21" s="94">
        <v>1.2999999999999999E-3</v>
      </c>
      <c r="H21" s="94">
        <v>0.03</v>
      </c>
      <c r="I21" s="94">
        <v>2.3300000000000001E-2</v>
      </c>
      <c r="J21" s="94">
        <v>9.7999999999999997E-3</v>
      </c>
      <c r="K21" s="94">
        <v>9.4000000000000004E-3</v>
      </c>
      <c r="L21" s="94">
        <v>0.7883</v>
      </c>
      <c r="M21" s="95">
        <v>0.23050000000000001</v>
      </c>
      <c r="N21" s="96">
        <v>0.70779999999999998</v>
      </c>
      <c r="O21" s="108"/>
      <c r="P21" s="98">
        <v>34.548000000000002</v>
      </c>
      <c r="Q21" s="99">
        <f t="shared" si="0"/>
        <v>9.5966666666666676</v>
      </c>
      <c r="R21" s="108"/>
      <c r="S21" s="101">
        <v>38.28</v>
      </c>
      <c r="T21" s="102">
        <f t="shared" si="1"/>
        <v>10.633333333333333</v>
      </c>
      <c r="U21" s="110"/>
      <c r="V21" s="101">
        <v>49.935499999999998</v>
      </c>
      <c r="W21" s="102">
        <f t="shared" si="2"/>
        <v>13.870972222222221</v>
      </c>
      <c r="X21" s="104">
        <v>-19.5</v>
      </c>
      <c r="Y21" s="104">
        <v>-13.2</v>
      </c>
      <c r="Z21" s="117"/>
      <c r="AA21" s="106"/>
      <c r="AB21" s="107"/>
      <c r="AC21" s="137">
        <v>7.1440000000000001</v>
      </c>
      <c r="AD21" s="11">
        <f t="shared" si="3"/>
        <v>99.999800000000022</v>
      </c>
      <c r="AE21" s="12" t="str">
        <f t="shared" si="4"/>
        <v xml:space="preserve"> </v>
      </c>
      <c r="AF21" s="7"/>
      <c r="AG21" s="7"/>
      <c r="AH21" s="7"/>
    </row>
    <row r="22" spans="1:34" ht="16.5" x14ac:dyDescent="0.25">
      <c r="A22" s="14">
        <v>10</v>
      </c>
      <c r="B22" s="93">
        <v>95.433599999999998</v>
      </c>
      <c r="C22" s="94">
        <v>2.5341999999999998</v>
      </c>
      <c r="D22" s="94">
        <v>0.80230000000000001</v>
      </c>
      <c r="E22" s="94">
        <v>0.1234</v>
      </c>
      <c r="F22" s="94">
        <v>0.12379999999999999</v>
      </c>
      <c r="G22" s="94">
        <v>1E-3</v>
      </c>
      <c r="H22" s="94">
        <v>2.53E-2</v>
      </c>
      <c r="I22" s="94">
        <v>1.9300000000000001E-2</v>
      </c>
      <c r="J22" s="111">
        <v>7.7000000000000002E-3</v>
      </c>
      <c r="K22" s="94">
        <v>9.1000000000000004E-3</v>
      </c>
      <c r="L22" s="94">
        <v>0.71030000000000004</v>
      </c>
      <c r="M22" s="95">
        <v>0.2097</v>
      </c>
      <c r="N22" s="96">
        <v>0.70420000000000005</v>
      </c>
      <c r="O22" s="108"/>
      <c r="P22" s="98">
        <v>34.447000000000003</v>
      </c>
      <c r="Q22" s="99">
        <f t="shared" si="0"/>
        <v>9.5686111111111121</v>
      </c>
      <c r="R22" s="108"/>
      <c r="S22" s="101">
        <v>38.17</v>
      </c>
      <c r="T22" s="102">
        <f t="shared" si="1"/>
        <v>10.602777777777778</v>
      </c>
      <c r="U22" s="110"/>
      <c r="V22" s="101">
        <v>49.924799999999998</v>
      </c>
      <c r="W22" s="102">
        <f t="shared" si="2"/>
        <v>13.867999999999999</v>
      </c>
      <c r="X22" s="104">
        <v>-17.600000000000001</v>
      </c>
      <c r="Y22" s="104">
        <v>-11</v>
      </c>
      <c r="Z22" s="111"/>
      <c r="AA22" s="106"/>
      <c r="AB22" s="107"/>
      <c r="AC22" s="137">
        <v>7.72</v>
      </c>
      <c r="AD22" s="11">
        <f t="shared" si="3"/>
        <v>99.999700000000018</v>
      </c>
      <c r="AE22" s="12" t="str">
        <f t="shared" si="4"/>
        <v xml:space="preserve"> </v>
      </c>
      <c r="AF22" s="7"/>
      <c r="AG22" s="7"/>
      <c r="AH22" s="7"/>
    </row>
    <row r="23" spans="1:34" ht="16.5" x14ac:dyDescent="0.25">
      <c r="A23" s="14">
        <v>11</v>
      </c>
      <c r="B23" s="93">
        <v>95.147099999999995</v>
      </c>
      <c r="C23" s="94">
        <v>2.7037</v>
      </c>
      <c r="D23" s="94">
        <v>0.85750000000000004</v>
      </c>
      <c r="E23" s="94">
        <v>0.1318</v>
      </c>
      <c r="F23" s="94">
        <v>0.1333</v>
      </c>
      <c r="G23" s="94">
        <v>1.1000000000000001E-3</v>
      </c>
      <c r="H23" s="94">
        <v>2.6800000000000001E-2</v>
      </c>
      <c r="I23" s="94">
        <v>2.01E-2</v>
      </c>
      <c r="J23" s="94">
        <v>7.7999999999999996E-3</v>
      </c>
      <c r="K23" s="94">
        <v>9.4000000000000004E-3</v>
      </c>
      <c r="L23" s="94">
        <v>0.73309999999999997</v>
      </c>
      <c r="M23" s="95">
        <v>0.22839999999999999</v>
      </c>
      <c r="N23" s="96">
        <v>0.70650000000000002</v>
      </c>
      <c r="O23" s="108"/>
      <c r="P23" s="98">
        <v>34.520000000000003</v>
      </c>
      <c r="Q23" s="99">
        <f t="shared" si="0"/>
        <v>9.5888888888888903</v>
      </c>
      <c r="R23" s="108"/>
      <c r="S23" s="101">
        <v>38.25</v>
      </c>
      <c r="T23" s="102">
        <f t="shared" si="1"/>
        <v>10.625</v>
      </c>
      <c r="U23" s="110"/>
      <c r="V23" s="101">
        <v>49.947000000000003</v>
      </c>
      <c r="W23" s="102">
        <f t="shared" si="2"/>
        <v>13.874166666666667</v>
      </c>
      <c r="X23" s="104">
        <v>-17.8</v>
      </c>
      <c r="Y23" s="104">
        <v>-11.3</v>
      </c>
      <c r="Z23" s="111"/>
      <c r="AA23" s="106"/>
      <c r="AB23" s="107"/>
      <c r="AC23" s="137">
        <v>9.3729999999999993</v>
      </c>
      <c r="AD23" s="11">
        <f t="shared" si="3"/>
        <v>100.00009999999997</v>
      </c>
      <c r="AE23" s="12" t="str">
        <f t="shared" si="4"/>
        <v xml:space="preserve"> </v>
      </c>
      <c r="AF23" s="7"/>
      <c r="AG23" s="7"/>
      <c r="AH23" s="7"/>
    </row>
    <row r="24" spans="1:34" ht="16.5" x14ac:dyDescent="0.25">
      <c r="A24" s="14">
        <v>12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96"/>
      <c r="O24" s="108"/>
      <c r="P24" s="98">
        <v>34.520000000000003</v>
      </c>
      <c r="Q24" s="99">
        <f t="shared" si="0"/>
        <v>9.5888888888888903</v>
      </c>
      <c r="R24" s="108"/>
      <c r="S24" s="101">
        <v>38.25</v>
      </c>
      <c r="T24" s="102">
        <f t="shared" si="1"/>
        <v>10.625</v>
      </c>
      <c r="U24" s="110"/>
      <c r="V24" s="101">
        <v>49.95</v>
      </c>
      <c r="W24" s="102">
        <f t="shared" si="2"/>
        <v>13.875</v>
      </c>
      <c r="X24" s="104"/>
      <c r="Y24" s="104"/>
      <c r="Z24" s="118"/>
      <c r="AA24" s="106"/>
      <c r="AB24" s="107"/>
      <c r="AC24" s="137">
        <v>10.083</v>
      </c>
      <c r="AD24" s="11">
        <f t="shared" si="3"/>
        <v>0</v>
      </c>
      <c r="AE24" s="12" t="str">
        <f t="shared" si="4"/>
        <v xml:space="preserve"> </v>
      </c>
      <c r="AF24" s="7"/>
      <c r="AG24" s="7"/>
      <c r="AH24" s="7"/>
    </row>
    <row r="25" spans="1:34" ht="16.5" x14ac:dyDescent="0.25">
      <c r="A25" s="14">
        <v>13</v>
      </c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119"/>
      <c r="O25" s="108"/>
      <c r="P25" s="101">
        <v>34.520000000000003</v>
      </c>
      <c r="Q25" s="99">
        <f t="shared" si="0"/>
        <v>9.5888888888888903</v>
      </c>
      <c r="R25" s="108"/>
      <c r="S25" s="101">
        <v>38.25</v>
      </c>
      <c r="T25" s="102">
        <f t="shared" si="1"/>
        <v>10.625</v>
      </c>
      <c r="U25" s="110"/>
      <c r="V25" s="101">
        <v>49.95</v>
      </c>
      <c r="W25" s="102">
        <f t="shared" si="2"/>
        <v>13.875</v>
      </c>
      <c r="X25" s="104"/>
      <c r="Y25" s="104"/>
      <c r="Z25" s="118"/>
      <c r="AA25" s="106"/>
      <c r="AB25" s="107"/>
      <c r="AC25" s="137">
        <v>10.926</v>
      </c>
      <c r="AD25" s="11">
        <f t="shared" si="3"/>
        <v>0</v>
      </c>
      <c r="AE25" s="12" t="str">
        <f t="shared" si="4"/>
        <v xml:space="preserve"> </v>
      </c>
      <c r="AF25" s="7"/>
      <c r="AG25" s="7"/>
      <c r="AH25" s="7"/>
    </row>
    <row r="26" spans="1:34" ht="16.5" x14ac:dyDescent="0.25">
      <c r="A26" s="14">
        <v>14</v>
      </c>
      <c r="B26" s="93">
        <v>95.215299999999999</v>
      </c>
      <c r="C26" s="94">
        <v>2.5827</v>
      </c>
      <c r="D26" s="94">
        <v>0.83169999999999999</v>
      </c>
      <c r="E26" s="94">
        <v>0.12429999999999999</v>
      </c>
      <c r="F26" s="94">
        <v>0.13919999999999999</v>
      </c>
      <c r="G26" s="94">
        <v>1.4E-3</v>
      </c>
      <c r="H26" s="94">
        <v>3.0499999999999999E-2</v>
      </c>
      <c r="I26" s="94">
        <v>2.47E-2</v>
      </c>
      <c r="J26" s="94">
        <v>1.15E-2</v>
      </c>
      <c r="K26" s="94">
        <v>9.7999999999999997E-3</v>
      </c>
      <c r="L26" s="94">
        <v>0.81179999999999997</v>
      </c>
      <c r="M26" s="95">
        <v>0.21709999999999999</v>
      </c>
      <c r="N26" s="119">
        <v>0.70609999999999995</v>
      </c>
      <c r="O26" s="108"/>
      <c r="P26" s="101">
        <v>34.466999999999999</v>
      </c>
      <c r="Q26" s="99">
        <f t="shared" si="0"/>
        <v>9.5741666666666667</v>
      </c>
      <c r="R26" s="108"/>
      <c r="S26" s="101">
        <v>38.192999999999998</v>
      </c>
      <c r="T26" s="102">
        <f t="shared" si="1"/>
        <v>10.609166666666665</v>
      </c>
      <c r="U26" s="110"/>
      <c r="V26" s="101">
        <v>49.884700000000002</v>
      </c>
      <c r="W26" s="102">
        <f t="shared" si="2"/>
        <v>13.856861111111112</v>
      </c>
      <c r="X26" s="104">
        <v>-17.8</v>
      </c>
      <c r="Y26" s="104">
        <v>-11.4</v>
      </c>
      <c r="Z26" s="105"/>
      <c r="AA26" s="106"/>
      <c r="AB26" s="107"/>
      <c r="AC26" s="137">
        <v>11.233000000000001</v>
      </c>
      <c r="AD26" s="11">
        <f t="shared" si="3"/>
        <v>100.00000000000001</v>
      </c>
      <c r="AE26" s="12" t="str">
        <f t="shared" si="4"/>
        <v>ОК</v>
      </c>
      <c r="AF26" s="7"/>
      <c r="AG26" s="7"/>
      <c r="AH26" s="7"/>
    </row>
    <row r="27" spans="1:34" ht="16.5" x14ac:dyDescent="0.25">
      <c r="A27" s="14">
        <v>15</v>
      </c>
      <c r="B27" s="93">
        <v>95.251300000000001</v>
      </c>
      <c r="C27" s="94">
        <v>2.5552000000000001</v>
      </c>
      <c r="D27" s="94">
        <v>0.82389999999999997</v>
      </c>
      <c r="E27" s="94">
        <v>0.1255</v>
      </c>
      <c r="F27" s="94">
        <v>0.13969999999999999</v>
      </c>
      <c r="G27" s="94">
        <v>1.1999999999999999E-3</v>
      </c>
      <c r="H27" s="94">
        <v>2.9399999999999999E-2</v>
      </c>
      <c r="I27" s="94">
        <v>2.3199999999999998E-2</v>
      </c>
      <c r="J27" s="94">
        <v>1.0200000000000001E-2</v>
      </c>
      <c r="K27" s="94">
        <v>1.12E-2</v>
      </c>
      <c r="L27" s="94">
        <v>0.81359999999999999</v>
      </c>
      <c r="M27" s="95">
        <v>0.2155</v>
      </c>
      <c r="N27" s="119">
        <v>0.70569999999999999</v>
      </c>
      <c r="O27" s="108"/>
      <c r="P27" s="101">
        <v>34.450000000000003</v>
      </c>
      <c r="Q27" s="99">
        <f t="shared" si="0"/>
        <v>9.5694444444444446</v>
      </c>
      <c r="R27" s="108"/>
      <c r="S27" s="101">
        <v>38.177</v>
      </c>
      <c r="T27" s="102">
        <f t="shared" si="1"/>
        <v>10.604722222222222</v>
      </c>
      <c r="U27" s="110"/>
      <c r="V27" s="101">
        <v>49.875</v>
      </c>
      <c r="W27" s="102">
        <f t="shared" si="2"/>
        <v>13.854166666666666</v>
      </c>
      <c r="X27" s="104">
        <v>-18.3</v>
      </c>
      <c r="Y27" s="104">
        <v>-12</v>
      </c>
      <c r="Z27" s="120">
        <v>0.4</v>
      </c>
      <c r="AA27" s="112">
        <v>5.9</v>
      </c>
      <c r="AB27" s="107"/>
      <c r="AC27" s="137">
        <v>12.047000000000001</v>
      </c>
      <c r="AD27" s="11">
        <f t="shared" ref="AD27" si="5">SUM(B27:M27)+$K$44+$N$44</f>
        <v>99.999899999999997</v>
      </c>
      <c r="AE27" s="12" t="str">
        <f t="shared" si="4"/>
        <v xml:space="preserve"> </v>
      </c>
      <c r="AF27" s="7"/>
      <c r="AG27" s="7"/>
      <c r="AH27" s="7"/>
    </row>
    <row r="28" spans="1:34" ht="16.5" x14ac:dyDescent="0.25">
      <c r="A28" s="14">
        <v>16</v>
      </c>
      <c r="B28" s="105">
        <v>95.273899999999998</v>
      </c>
      <c r="C28" s="94">
        <v>2.5449999999999999</v>
      </c>
      <c r="D28" s="94">
        <v>0.82220000000000004</v>
      </c>
      <c r="E28" s="94">
        <v>0.1221</v>
      </c>
      <c r="F28" s="94">
        <v>0.1363</v>
      </c>
      <c r="G28" s="94">
        <v>1.2999999999999999E-3</v>
      </c>
      <c r="H28" s="94">
        <v>2.81E-2</v>
      </c>
      <c r="I28" s="94">
        <v>2.3099999999999999E-2</v>
      </c>
      <c r="J28" s="94">
        <v>0.01</v>
      </c>
      <c r="K28" s="94">
        <v>9.4000000000000004E-3</v>
      </c>
      <c r="L28" s="94">
        <v>0.81479999999999997</v>
      </c>
      <c r="M28" s="94">
        <v>0.21379999999999999</v>
      </c>
      <c r="N28" s="115">
        <v>0.70550000000000002</v>
      </c>
      <c r="O28" s="108"/>
      <c r="P28" s="106">
        <v>34.44</v>
      </c>
      <c r="Q28" s="99">
        <f t="shared" si="0"/>
        <v>9.5666666666666664</v>
      </c>
      <c r="R28" s="108"/>
      <c r="S28" s="106">
        <v>38.17</v>
      </c>
      <c r="T28" s="102">
        <f t="shared" si="1"/>
        <v>10.602777777777778</v>
      </c>
      <c r="U28" s="110"/>
      <c r="V28" s="106">
        <v>49.87</v>
      </c>
      <c r="W28" s="102">
        <f t="shared" si="2"/>
        <v>13.852777777777776</v>
      </c>
      <c r="X28" s="104">
        <v>-19</v>
      </c>
      <c r="Y28" s="104">
        <v>-13.1</v>
      </c>
      <c r="Z28" s="105"/>
      <c r="AA28" s="106"/>
      <c r="AB28" s="107"/>
      <c r="AC28" s="137">
        <v>12.18</v>
      </c>
      <c r="AD28" s="11">
        <f t="shared" ref="AD28:AD43" si="6">SUM(B28:M28)+$K$44+$N$44</f>
        <v>100.00000000000001</v>
      </c>
      <c r="AE28" s="12" t="str">
        <f t="shared" si="4"/>
        <v>ОК</v>
      </c>
      <c r="AF28" s="7"/>
      <c r="AG28" s="7"/>
      <c r="AH28" s="7"/>
    </row>
    <row r="29" spans="1:34" ht="16.5" x14ac:dyDescent="0.25">
      <c r="A29" s="14">
        <v>17</v>
      </c>
      <c r="B29" s="113">
        <v>95.233699999999999</v>
      </c>
      <c r="C29" s="113">
        <v>2.5676000000000001</v>
      </c>
      <c r="D29" s="113">
        <v>0.83289999999999997</v>
      </c>
      <c r="E29" s="113">
        <v>0.125</v>
      </c>
      <c r="F29" s="113">
        <v>0.13880000000000001</v>
      </c>
      <c r="G29" s="113">
        <v>1.4E-3</v>
      </c>
      <c r="H29" s="113">
        <v>3.0099999999999998E-2</v>
      </c>
      <c r="I29" s="113">
        <v>2.3400000000000001E-2</v>
      </c>
      <c r="J29" s="113">
        <v>1.21E-2</v>
      </c>
      <c r="K29" s="113">
        <v>1.01E-2</v>
      </c>
      <c r="L29" s="113">
        <v>0.8105</v>
      </c>
      <c r="M29" s="113">
        <v>0.21429999999999999</v>
      </c>
      <c r="N29" s="115">
        <v>0.70589999999999997</v>
      </c>
      <c r="O29" s="108"/>
      <c r="P29" s="106">
        <v>34.46</v>
      </c>
      <c r="Q29" s="99">
        <f t="shared" si="0"/>
        <v>9.5722222222222229</v>
      </c>
      <c r="R29" s="108"/>
      <c r="S29" s="106">
        <v>38.19</v>
      </c>
      <c r="T29" s="102">
        <f t="shared" si="1"/>
        <v>10.608333333333333</v>
      </c>
      <c r="U29" s="110"/>
      <c r="V29" s="106">
        <v>49.89</v>
      </c>
      <c r="W29" s="102">
        <f t="shared" si="2"/>
        <v>13.858333333333333</v>
      </c>
      <c r="X29" s="110">
        <v>-21.1</v>
      </c>
      <c r="Y29" s="106">
        <v>-13.7</v>
      </c>
      <c r="Z29" s="106"/>
      <c r="AA29" s="106"/>
      <c r="AB29" s="107"/>
      <c r="AC29" s="137">
        <v>12.409000000000001</v>
      </c>
      <c r="AD29" s="11">
        <f t="shared" si="6"/>
        <v>99.999899999999997</v>
      </c>
      <c r="AE29" s="12" t="str">
        <f t="shared" si="4"/>
        <v xml:space="preserve"> </v>
      </c>
      <c r="AF29" s="7"/>
      <c r="AG29" s="7"/>
      <c r="AH29" s="7"/>
    </row>
    <row r="30" spans="1:34" ht="16.5" x14ac:dyDescent="0.25">
      <c r="A30" s="14">
        <v>18</v>
      </c>
      <c r="B30" s="113">
        <v>95.059100000000001</v>
      </c>
      <c r="C30" s="113">
        <v>2.6349999999999998</v>
      </c>
      <c r="D30" s="113">
        <v>0.84279999999999999</v>
      </c>
      <c r="E30" s="113">
        <v>0.12559999999999999</v>
      </c>
      <c r="F30" s="113">
        <v>0.14219999999999999</v>
      </c>
      <c r="G30" s="113">
        <v>1.2999999999999999E-3</v>
      </c>
      <c r="H30" s="113">
        <v>3.1800000000000002E-2</v>
      </c>
      <c r="I30" s="113">
        <v>2.5600000000000001E-2</v>
      </c>
      <c r="J30" s="113">
        <v>1.78E-2</v>
      </c>
      <c r="K30" s="113">
        <v>1.1599999999999999E-2</v>
      </c>
      <c r="L30" s="113">
        <v>0.88590000000000002</v>
      </c>
      <c r="M30" s="113">
        <v>0.2213</v>
      </c>
      <c r="N30" s="115">
        <v>0.70720000000000005</v>
      </c>
      <c r="O30" s="108"/>
      <c r="P30" s="106">
        <v>34.47</v>
      </c>
      <c r="Q30" s="99">
        <f t="shared" si="0"/>
        <v>9.5749999999999993</v>
      </c>
      <c r="R30" s="108"/>
      <c r="S30" s="121">
        <v>38.200000000000003</v>
      </c>
      <c r="T30" s="102">
        <f t="shared" si="1"/>
        <v>10.611111111111112</v>
      </c>
      <c r="U30" s="110"/>
      <c r="V30" s="106">
        <v>49.85</v>
      </c>
      <c r="W30" s="102">
        <f t="shared" si="2"/>
        <v>13.847222222222221</v>
      </c>
      <c r="X30" s="110">
        <v>-21.5</v>
      </c>
      <c r="Y30" s="106">
        <v>-14.9</v>
      </c>
      <c r="Z30" s="106"/>
      <c r="AA30" s="106"/>
      <c r="AB30" s="107"/>
      <c r="AC30" s="137">
        <v>12.683</v>
      </c>
      <c r="AD30" s="11">
        <f t="shared" si="6"/>
        <v>100.00000000000001</v>
      </c>
      <c r="AE30" s="12" t="str">
        <f t="shared" si="4"/>
        <v>ОК</v>
      </c>
      <c r="AF30" s="7"/>
      <c r="AG30" s="7"/>
      <c r="AH30" s="7"/>
    </row>
    <row r="31" spans="1:34" ht="16.5" x14ac:dyDescent="0.25">
      <c r="A31" s="14">
        <v>19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5"/>
      <c r="O31" s="108"/>
      <c r="P31" s="133">
        <v>34.47</v>
      </c>
      <c r="Q31" s="128">
        <f t="shared" si="0"/>
        <v>9.5749999999999993</v>
      </c>
      <c r="R31" s="129"/>
      <c r="S31" s="133">
        <v>38.200000000000003</v>
      </c>
      <c r="T31" s="131">
        <f t="shared" si="1"/>
        <v>10.611111111111112</v>
      </c>
      <c r="U31" s="132"/>
      <c r="V31" s="133">
        <v>49.85</v>
      </c>
      <c r="W31" s="131">
        <f t="shared" si="2"/>
        <v>13.847222222222221</v>
      </c>
      <c r="X31" s="110"/>
      <c r="Y31" s="106"/>
      <c r="Z31" s="106"/>
      <c r="AA31" s="106"/>
      <c r="AB31" s="107"/>
      <c r="AC31" s="137">
        <v>13.352</v>
      </c>
      <c r="AD31" s="11">
        <f t="shared" si="6"/>
        <v>0</v>
      </c>
      <c r="AE31" s="12" t="str">
        <f t="shared" si="4"/>
        <v xml:space="preserve"> </v>
      </c>
      <c r="AF31" s="7"/>
      <c r="AG31" s="7"/>
      <c r="AH31" s="7"/>
    </row>
    <row r="32" spans="1:34" ht="16.5" x14ac:dyDescent="0.25">
      <c r="A32" s="14">
        <v>20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5"/>
      <c r="O32" s="108"/>
      <c r="P32" s="133">
        <v>34.47</v>
      </c>
      <c r="Q32" s="128">
        <f t="shared" si="0"/>
        <v>9.5749999999999993</v>
      </c>
      <c r="R32" s="129"/>
      <c r="S32" s="133">
        <v>38.200000000000003</v>
      </c>
      <c r="T32" s="131">
        <f t="shared" si="1"/>
        <v>10.611111111111112</v>
      </c>
      <c r="U32" s="132"/>
      <c r="V32" s="133">
        <v>49.85</v>
      </c>
      <c r="W32" s="131">
        <f t="shared" si="2"/>
        <v>13.847222222222221</v>
      </c>
      <c r="X32" s="110"/>
      <c r="Y32" s="106"/>
      <c r="Z32" s="106"/>
      <c r="AA32" s="106"/>
      <c r="AB32" s="107"/>
      <c r="AC32" s="137">
        <v>13.948</v>
      </c>
      <c r="AD32" s="11">
        <f t="shared" si="6"/>
        <v>0</v>
      </c>
      <c r="AE32" s="12" t="str">
        <f t="shared" si="4"/>
        <v xml:space="preserve"> </v>
      </c>
      <c r="AF32" s="7"/>
      <c r="AG32" s="7"/>
      <c r="AH32" s="7"/>
    </row>
    <row r="33" spans="1:34" ht="16.5" x14ac:dyDescent="0.25">
      <c r="A33" s="14">
        <v>21</v>
      </c>
      <c r="B33" s="113">
        <v>95.184100000000001</v>
      </c>
      <c r="C33" s="113">
        <v>2.5811999999999999</v>
      </c>
      <c r="D33" s="113">
        <v>0.83250000000000002</v>
      </c>
      <c r="E33" s="113">
        <v>0.12609999999999999</v>
      </c>
      <c r="F33" s="113">
        <v>0.1419</v>
      </c>
      <c r="G33" s="113">
        <v>1.2999999999999999E-3</v>
      </c>
      <c r="H33" s="113">
        <v>3.1199999999999999E-2</v>
      </c>
      <c r="I33" s="113">
        <v>2.4400000000000002E-2</v>
      </c>
      <c r="J33" s="113">
        <v>9.7999999999999997E-3</v>
      </c>
      <c r="K33" s="113">
        <v>9.2999999999999992E-3</v>
      </c>
      <c r="L33" s="113">
        <v>0.84330000000000005</v>
      </c>
      <c r="M33" s="113">
        <v>0.215</v>
      </c>
      <c r="N33" s="115">
        <v>0.70620000000000005</v>
      </c>
      <c r="O33" s="108"/>
      <c r="P33" s="106">
        <v>34.456000000000003</v>
      </c>
      <c r="Q33" s="99">
        <f t="shared" si="0"/>
        <v>9.5711111111111116</v>
      </c>
      <c r="R33" s="108"/>
      <c r="S33" s="106">
        <v>38.184699999999999</v>
      </c>
      <c r="T33" s="102">
        <f t="shared" si="1"/>
        <v>10.60686111111111</v>
      </c>
      <c r="U33" s="110"/>
      <c r="V33" s="106">
        <v>49.87</v>
      </c>
      <c r="W33" s="102">
        <f t="shared" si="2"/>
        <v>13.852777777777776</v>
      </c>
      <c r="X33" s="110">
        <v>-21.4</v>
      </c>
      <c r="Y33" s="106">
        <v>-15.4</v>
      </c>
      <c r="Z33" s="106"/>
      <c r="AA33" s="106"/>
      <c r="AB33" s="107"/>
      <c r="AC33" s="137">
        <v>13.8</v>
      </c>
      <c r="AD33" s="11">
        <f t="shared" si="6"/>
        <v>100.00009999999999</v>
      </c>
      <c r="AE33" s="12" t="str">
        <f t="shared" si="4"/>
        <v xml:space="preserve"> </v>
      </c>
      <c r="AF33" s="7"/>
      <c r="AG33" s="7"/>
      <c r="AH33" s="7"/>
    </row>
    <row r="34" spans="1:34" ht="16.5" x14ac:dyDescent="0.25">
      <c r="A34" s="14">
        <v>22</v>
      </c>
      <c r="B34" s="113">
        <v>94.813400000000001</v>
      </c>
      <c r="C34" s="113">
        <v>2.8096000000000001</v>
      </c>
      <c r="D34" s="113">
        <v>0.90910000000000002</v>
      </c>
      <c r="E34" s="113">
        <v>0.13769999999999999</v>
      </c>
      <c r="F34" s="113">
        <v>0.157</v>
      </c>
      <c r="G34" s="113">
        <v>1.5E-3</v>
      </c>
      <c r="H34" s="113">
        <v>3.5499999999999997E-2</v>
      </c>
      <c r="I34" s="113">
        <v>2.76E-2</v>
      </c>
      <c r="J34" s="113">
        <v>1.84E-2</v>
      </c>
      <c r="K34" s="113">
        <v>8.8999999999999999E-3</v>
      </c>
      <c r="L34" s="113">
        <v>0.85050000000000003</v>
      </c>
      <c r="M34" s="113">
        <v>0.23089999999999999</v>
      </c>
      <c r="N34" s="115">
        <v>0.70960000000000001</v>
      </c>
      <c r="O34" s="108"/>
      <c r="P34" s="106">
        <v>34.590000000000003</v>
      </c>
      <c r="Q34" s="99">
        <f t="shared" si="0"/>
        <v>9.6083333333333343</v>
      </c>
      <c r="R34" s="108"/>
      <c r="S34" s="106">
        <v>38.325800000000001</v>
      </c>
      <c r="T34" s="102">
        <f t="shared" si="1"/>
        <v>10.646055555555556</v>
      </c>
      <c r="U34" s="110"/>
      <c r="V34" s="106">
        <v>49.93</v>
      </c>
      <c r="W34" s="102">
        <f t="shared" si="2"/>
        <v>13.869444444444444</v>
      </c>
      <c r="X34" s="110">
        <v>-21.7</v>
      </c>
      <c r="Y34" s="106">
        <v>-15.5</v>
      </c>
      <c r="Z34" s="106"/>
      <c r="AA34" s="106"/>
      <c r="AB34" s="107"/>
      <c r="AC34" s="137">
        <v>14.039</v>
      </c>
      <c r="AD34" s="11">
        <f t="shared" si="6"/>
        <v>100.00009999999999</v>
      </c>
      <c r="AE34" s="12" t="str">
        <f t="shared" si="4"/>
        <v xml:space="preserve"> </v>
      </c>
      <c r="AF34" s="7"/>
      <c r="AG34" s="7"/>
      <c r="AH34" s="7"/>
    </row>
    <row r="35" spans="1:34" ht="16.5" x14ac:dyDescent="0.25">
      <c r="A35" s="14">
        <v>23</v>
      </c>
      <c r="B35" s="113">
        <v>94.951400000000007</v>
      </c>
      <c r="C35" s="113">
        <v>2.7238000000000002</v>
      </c>
      <c r="D35" s="113">
        <v>0.88039999999999996</v>
      </c>
      <c r="E35" s="113">
        <v>0.1331</v>
      </c>
      <c r="F35" s="113">
        <v>0.15179999999999999</v>
      </c>
      <c r="G35" s="113">
        <v>1.4E-3</v>
      </c>
      <c r="H35" s="113">
        <v>3.3599999999999998E-2</v>
      </c>
      <c r="I35" s="113">
        <v>2.5999999999999999E-2</v>
      </c>
      <c r="J35" s="113">
        <v>1.6400000000000001E-2</v>
      </c>
      <c r="K35" s="113">
        <v>9.2999999999999992E-3</v>
      </c>
      <c r="L35" s="113">
        <v>0.84950000000000003</v>
      </c>
      <c r="M35" s="113">
        <v>0.22339999999999999</v>
      </c>
      <c r="N35" s="115">
        <v>0.70830000000000004</v>
      </c>
      <c r="O35" s="108"/>
      <c r="P35" s="106">
        <v>34.54</v>
      </c>
      <c r="Q35" s="99">
        <f t="shared" si="0"/>
        <v>9.5944444444444432</v>
      </c>
      <c r="R35" s="108"/>
      <c r="S35" s="106">
        <v>38.270000000000003</v>
      </c>
      <c r="T35" s="102">
        <f t="shared" si="1"/>
        <v>10.630555555555556</v>
      </c>
      <c r="U35" s="110"/>
      <c r="V35" s="106">
        <v>49.91</v>
      </c>
      <c r="W35" s="102">
        <f t="shared" si="2"/>
        <v>13.863888888888887</v>
      </c>
      <c r="X35" s="110">
        <v>-22.8</v>
      </c>
      <c r="Y35" s="106">
        <v>-16.2</v>
      </c>
      <c r="Z35" s="106"/>
      <c r="AA35" s="106"/>
      <c r="AB35" s="107"/>
      <c r="AC35" s="137">
        <v>14.113</v>
      </c>
      <c r="AD35" s="11">
        <f t="shared" si="6"/>
        <v>100.0001</v>
      </c>
      <c r="AE35" s="12" t="str">
        <f>IF(AD35=100,"ОК"," ")</f>
        <v xml:space="preserve"> </v>
      </c>
      <c r="AF35" s="7"/>
      <c r="AG35" s="7"/>
      <c r="AH35" s="7"/>
    </row>
    <row r="36" spans="1:34" ht="16.5" x14ac:dyDescent="0.25">
      <c r="A36" s="14">
        <v>24</v>
      </c>
      <c r="B36" s="113">
        <v>95.145200000000003</v>
      </c>
      <c r="C36" s="113">
        <v>2.5836000000000001</v>
      </c>
      <c r="D36" s="113">
        <v>0.83450000000000002</v>
      </c>
      <c r="E36" s="113">
        <v>0.12529999999999999</v>
      </c>
      <c r="F36" s="113">
        <v>0.1449</v>
      </c>
      <c r="G36" s="113">
        <v>1.1999999999999999E-3</v>
      </c>
      <c r="H36" s="113">
        <v>3.2399999999999998E-2</v>
      </c>
      <c r="I36" s="113">
        <v>2.5399999999999999E-2</v>
      </c>
      <c r="J36" s="113">
        <v>1.61E-2</v>
      </c>
      <c r="K36" s="113">
        <v>9.9000000000000008E-3</v>
      </c>
      <c r="L36" s="113">
        <v>0.86829999999999996</v>
      </c>
      <c r="M36" s="113">
        <v>0.2132</v>
      </c>
      <c r="N36" s="115">
        <v>0.70660000000000001</v>
      </c>
      <c r="O36" s="108"/>
      <c r="P36" s="106">
        <v>34.4649</v>
      </c>
      <c r="Q36" s="99">
        <f t="shared" si="0"/>
        <v>9.5735833333333336</v>
      </c>
      <c r="R36" s="108"/>
      <c r="S36" s="106">
        <v>38.19</v>
      </c>
      <c r="T36" s="102">
        <f t="shared" si="1"/>
        <v>10.608333333333333</v>
      </c>
      <c r="U36" s="110"/>
      <c r="V36" s="106">
        <v>49.86</v>
      </c>
      <c r="W36" s="102">
        <f t="shared" si="2"/>
        <v>13.85</v>
      </c>
      <c r="X36" s="110">
        <v>-22.5</v>
      </c>
      <c r="Y36" s="106">
        <v>-16.600000000000001</v>
      </c>
      <c r="Z36" s="106"/>
      <c r="AA36" s="106"/>
      <c r="AB36" s="111" t="s">
        <v>49</v>
      </c>
      <c r="AC36" s="137">
        <v>14.25</v>
      </c>
      <c r="AD36" s="11">
        <f t="shared" si="6"/>
        <v>100.00000000000001</v>
      </c>
      <c r="AE36" s="12" t="str">
        <f t="shared" si="4"/>
        <v>ОК</v>
      </c>
      <c r="AF36" s="7"/>
      <c r="AG36" s="7"/>
      <c r="AH36" s="7"/>
    </row>
    <row r="37" spans="1:34" ht="16.5" x14ac:dyDescent="0.25">
      <c r="A37" s="14">
        <v>25</v>
      </c>
      <c r="B37" s="113">
        <v>95.159400000000005</v>
      </c>
      <c r="C37" s="113">
        <v>2.5882000000000001</v>
      </c>
      <c r="D37" s="113">
        <v>0.83330000000000004</v>
      </c>
      <c r="E37" s="113">
        <v>0.1258</v>
      </c>
      <c r="F37" s="113">
        <v>0.14299999999999999</v>
      </c>
      <c r="G37" s="113">
        <v>1.2999999999999999E-3</v>
      </c>
      <c r="H37" s="113">
        <v>3.1800000000000002E-2</v>
      </c>
      <c r="I37" s="113">
        <v>2.47E-2</v>
      </c>
      <c r="J37" s="113">
        <v>1.4999999999999999E-2</v>
      </c>
      <c r="K37" s="113">
        <v>8.3999999999999995E-3</v>
      </c>
      <c r="L37" s="113">
        <v>0.85309999999999997</v>
      </c>
      <c r="M37" s="113">
        <v>0.21590000000000001</v>
      </c>
      <c r="N37" s="115">
        <v>0.70650000000000002</v>
      </c>
      <c r="O37" s="108"/>
      <c r="P37" s="106">
        <v>34.466000000000001</v>
      </c>
      <c r="Q37" s="99">
        <f t="shared" si="0"/>
        <v>9.5738888888888898</v>
      </c>
      <c r="R37" s="108"/>
      <c r="S37" s="106">
        <v>38.19</v>
      </c>
      <c r="T37" s="102">
        <f t="shared" si="1"/>
        <v>10.608333333333333</v>
      </c>
      <c r="U37" s="110"/>
      <c r="V37" s="106">
        <v>49.87</v>
      </c>
      <c r="W37" s="102">
        <f t="shared" si="2"/>
        <v>13.852777777777776</v>
      </c>
      <c r="X37" s="110">
        <v>-22.7</v>
      </c>
      <c r="Y37" s="106">
        <v>-16.7</v>
      </c>
      <c r="Z37" s="106"/>
      <c r="AA37" s="106"/>
      <c r="AB37" s="107"/>
      <c r="AC37" s="137">
        <v>13.835000000000001</v>
      </c>
      <c r="AD37" s="11">
        <f t="shared" si="6"/>
        <v>99.999899999999997</v>
      </c>
      <c r="AE37" s="12" t="str">
        <f t="shared" si="4"/>
        <v xml:space="preserve"> </v>
      </c>
      <c r="AF37" s="7"/>
      <c r="AG37" s="7"/>
      <c r="AH37" s="7"/>
    </row>
    <row r="38" spans="1:34" ht="16.5" x14ac:dyDescent="0.25">
      <c r="A38" s="14">
        <v>26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5"/>
      <c r="O38" s="108"/>
      <c r="P38" s="133">
        <v>34.47</v>
      </c>
      <c r="Q38" s="128">
        <f t="shared" si="0"/>
        <v>9.5749999999999993</v>
      </c>
      <c r="R38" s="129"/>
      <c r="S38" s="133">
        <v>38.19</v>
      </c>
      <c r="T38" s="131">
        <f t="shared" si="1"/>
        <v>10.608333333333333</v>
      </c>
      <c r="U38" s="132"/>
      <c r="V38" s="133">
        <v>49.87</v>
      </c>
      <c r="W38" s="131">
        <f t="shared" si="2"/>
        <v>13.852777777777776</v>
      </c>
      <c r="X38" s="110"/>
      <c r="Y38" s="106"/>
      <c r="Z38" s="106"/>
      <c r="AA38" s="106"/>
      <c r="AB38" s="107"/>
      <c r="AC38" s="137">
        <v>13.76</v>
      </c>
      <c r="AD38" s="11">
        <f t="shared" si="6"/>
        <v>0</v>
      </c>
      <c r="AE38" s="12" t="str">
        <f t="shared" si="4"/>
        <v xml:space="preserve"> </v>
      </c>
      <c r="AF38" s="7"/>
      <c r="AG38" s="7"/>
      <c r="AH38" s="7"/>
    </row>
    <row r="39" spans="1:34" ht="16.5" x14ac:dyDescent="0.25">
      <c r="A39" s="14">
        <v>27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5"/>
      <c r="O39" s="108"/>
      <c r="P39" s="134">
        <v>34.47</v>
      </c>
      <c r="Q39" s="128">
        <f t="shared" si="0"/>
        <v>9.5749999999999993</v>
      </c>
      <c r="R39" s="129"/>
      <c r="S39" s="133">
        <v>38.19</v>
      </c>
      <c r="T39" s="131">
        <f t="shared" si="1"/>
        <v>10.608333333333333</v>
      </c>
      <c r="U39" s="132"/>
      <c r="V39" s="133">
        <v>49.87</v>
      </c>
      <c r="W39" s="131">
        <f t="shared" si="2"/>
        <v>13.852777777777776</v>
      </c>
      <c r="X39" s="110"/>
      <c r="Y39" s="106"/>
      <c r="Z39" s="106"/>
      <c r="AA39" s="106"/>
      <c r="AB39" s="107"/>
      <c r="AC39" s="137">
        <v>13.141</v>
      </c>
      <c r="AD39" s="11">
        <f t="shared" si="6"/>
        <v>0</v>
      </c>
      <c r="AE39" s="12" t="str">
        <f t="shared" si="4"/>
        <v xml:space="preserve"> </v>
      </c>
      <c r="AF39" s="7"/>
      <c r="AG39" s="7"/>
      <c r="AH39" s="7"/>
    </row>
    <row r="40" spans="1:34" ht="16.5" x14ac:dyDescent="0.25">
      <c r="A40" s="14">
        <v>28</v>
      </c>
      <c r="B40" s="113">
        <v>93.397800000000004</v>
      </c>
      <c r="C40" s="113">
        <v>3.3776999999999999</v>
      </c>
      <c r="D40" s="113">
        <v>0.90510000000000002</v>
      </c>
      <c r="E40" s="113">
        <v>0.1094</v>
      </c>
      <c r="F40" s="113">
        <v>0.13969999999999999</v>
      </c>
      <c r="G40" s="113">
        <v>1E-3</v>
      </c>
      <c r="H40" s="113">
        <v>2.7E-2</v>
      </c>
      <c r="I40" s="113">
        <v>2.1700000000000001E-2</v>
      </c>
      <c r="J40" s="113">
        <v>8.8000000000000005E-3</v>
      </c>
      <c r="K40" s="113">
        <v>1.0800000000000001E-2</v>
      </c>
      <c r="L40" s="113">
        <v>1.7621</v>
      </c>
      <c r="M40" s="113">
        <v>0.23880000000000001</v>
      </c>
      <c r="N40" s="115">
        <v>0.71609999999999996</v>
      </c>
      <c r="O40" s="108"/>
      <c r="P40" s="121">
        <v>34.47</v>
      </c>
      <c r="Q40" s="99">
        <f t="shared" si="0"/>
        <v>9.5749999999999993</v>
      </c>
      <c r="R40" s="108"/>
      <c r="S40" s="106">
        <v>38.07</v>
      </c>
      <c r="T40" s="102">
        <f t="shared" si="1"/>
        <v>10.574999999999999</v>
      </c>
      <c r="U40" s="110"/>
      <c r="V40" s="121">
        <v>49.377000000000002</v>
      </c>
      <c r="W40" s="102">
        <f t="shared" si="2"/>
        <v>13.715833333333334</v>
      </c>
      <c r="X40" s="110">
        <v>-22.7</v>
      </c>
      <c r="Y40" s="106">
        <v>-15.4</v>
      </c>
      <c r="Z40" s="106"/>
      <c r="AA40" s="106"/>
      <c r="AB40" s="107"/>
      <c r="AC40" s="137">
        <v>12.8</v>
      </c>
      <c r="AD40" s="11">
        <f t="shared" si="6"/>
        <v>99.999900000000011</v>
      </c>
      <c r="AE40" s="12" t="str">
        <f t="shared" si="4"/>
        <v xml:space="preserve"> </v>
      </c>
      <c r="AF40" s="7"/>
      <c r="AG40" s="7"/>
      <c r="AH40" s="7"/>
    </row>
    <row r="41" spans="1:34" ht="16.5" x14ac:dyDescent="0.25">
      <c r="A41" s="14">
        <v>29</v>
      </c>
      <c r="B41" s="113">
        <v>93.7166</v>
      </c>
      <c r="C41" s="113">
        <v>3.2343000000000002</v>
      </c>
      <c r="D41" s="113">
        <v>0.90239999999999998</v>
      </c>
      <c r="E41" s="113">
        <v>0.11219999999999999</v>
      </c>
      <c r="F41" s="113">
        <v>0.1409</v>
      </c>
      <c r="G41" s="113">
        <v>1.6000000000000001E-3</v>
      </c>
      <c r="H41" s="113">
        <v>2.9100000000000001E-2</v>
      </c>
      <c r="I41" s="113">
        <v>2.3400000000000001E-2</v>
      </c>
      <c r="J41" s="113">
        <v>8.8999999999999999E-3</v>
      </c>
      <c r="K41" s="113">
        <v>1.0500000000000001E-2</v>
      </c>
      <c r="L41" s="113">
        <v>1.5829</v>
      </c>
      <c r="M41" s="113">
        <v>0.23730000000000001</v>
      </c>
      <c r="N41" s="115">
        <v>0.71450000000000002</v>
      </c>
      <c r="O41" s="108"/>
      <c r="P41" s="121">
        <v>34.395000000000003</v>
      </c>
      <c r="Q41" s="99">
        <f t="shared" si="0"/>
        <v>9.5541666666666671</v>
      </c>
      <c r="R41" s="108"/>
      <c r="S41" s="106">
        <v>38.106000000000002</v>
      </c>
      <c r="T41" s="102">
        <f t="shared" si="1"/>
        <v>10.585000000000001</v>
      </c>
      <c r="U41" s="110"/>
      <c r="V41" s="106">
        <v>49.48</v>
      </c>
      <c r="W41" s="102">
        <f t="shared" si="2"/>
        <v>13.744444444444444</v>
      </c>
      <c r="X41" s="110">
        <v>-23.1</v>
      </c>
      <c r="Y41" s="112">
        <v>-16</v>
      </c>
      <c r="Z41" s="122">
        <v>0.1</v>
      </c>
      <c r="AA41" s="122">
        <v>1.5</v>
      </c>
      <c r="AB41" s="107"/>
      <c r="AC41" s="137">
        <v>13.834</v>
      </c>
      <c r="AD41" s="11">
        <f t="shared" si="6"/>
        <v>100.00009999999999</v>
      </c>
      <c r="AE41" s="12" t="str">
        <f t="shared" si="4"/>
        <v xml:space="preserve"> </v>
      </c>
      <c r="AF41" s="7"/>
      <c r="AG41" s="7"/>
      <c r="AH41" s="7"/>
    </row>
    <row r="42" spans="1:34" ht="16.5" x14ac:dyDescent="0.25">
      <c r="A42" s="14">
        <v>30</v>
      </c>
      <c r="B42" s="123">
        <v>93.674400000000006</v>
      </c>
      <c r="C42" s="113">
        <v>3.2393999999999998</v>
      </c>
      <c r="D42" s="113">
        <v>0.88900000000000001</v>
      </c>
      <c r="E42" s="113">
        <v>0.1055</v>
      </c>
      <c r="F42" s="113">
        <v>0.13400000000000001</v>
      </c>
      <c r="G42" s="113">
        <v>8.0000000000000004E-4</v>
      </c>
      <c r="H42" s="113">
        <v>2.8899999999999999E-2</v>
      </c>
      <c r="I42" s="113">
        <v>2.3300000000000001E-2</v>
      </c>
      <c r="J42" s="113">
        <v>1.4800000000000001E-2</v>
      </c>
      <c r="K42" s="113">
        <v>1.01E-2</v>
      </c>
      <c r="L42" s="113">
        <v>1.6271</v>
      </c>
      <c r="M42" s="124">
        <v>0.25269999999999998</v>
      </c>
      <c r="N42" s="115">
        <v>0.71460000000000001</v>
      </c>
      <c r="O42" s="108"/>
      <c r="P42" s="106">
        <v>34.369999999999997</v>
      </c>
      <c r="Q42" s="99">
        <f t="shared" si="0"/>
        <v>9.5472222222222207</v>
      </c>
      <c r="R42" s="108"/>
      <c r="S42" s="106">
        <v>38.07</v>
      </c>
      <c r="T42" s="102">
        <f t="shared" si="1"/>
        <v>10.574999999999999</v>
      </c>
      <c r="U42" s="110"/>
      <c r="V42" s="106">
        <v>49.43</v>
      </c>
      <c r="W42" s="102">
        <f t="shared" si="2"/>
        <v>13.730555555555554</v>
      </c>
      <c r="X42" s="110">
        <v>-24</v>
      </c>
      <c r="Y42" s="106">
        <v>-16.600000000000001</v>
      </c>
      <c r="Z42" s="106"/>
      <c r="AA42" s="106"/>
      <c r="AB42" s="107"/>
      <c r="AC42" s="137">
        <v>15.331</v>
      </c>
      <c r="AD42" s="11">
        <f t="shared" si="6"/>
        <v>100</v>
      </c>
      <c r="AE42" s="12" t="str">
        <f t="shared" si="4"/>
        <v>ОК</v>
      </c>
      <c r="AF42" s="7"/>
      <c r="AG42" s="7"/>
      <c r="AH42" s="7"/>
    </row>
    <row r="43" spans="1:34" ht="16.5" thickBot="1" x14ac:dyDescent="0.3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4"/>
      <c r="P43" s="25"/>
      <c r="Q43" s="18">
        <f t="shared" si="0"/>
        <v>0</v>
      </c>
      <c r="R43" s="24"/>
      <c r="S43" s="25"/>
      <c r="T43" s="19">
        <f t="shared" si="1"/>
        <v>0</v>
      </c>
      <c r="U43" s="26"/>
      <c r="V43" s="25"/>
      <c r="W43" s="29">
        <f t="shared" si="2"/>
        <v>0</v>
      </c>
      <c r="X43" s="26"/>
      <c r="Y43" s="25"/>
      <c r="Z43" s="25"/>
      <c r="AA43" s="27"/>
      <c r="AB43" s="28"/>
      <c r="AC43" s="125"/>
      <c r="AD43" s="11">
        <f t="shared" si="6"/>
        <v>0</v>
      </c>
      <c r="AE43" s="12" t="str">
        <f t="shared" si="4"/>
        <v xml:space="preserve"> </v>
      </c>
      <c r="AF43" s="7"/>
      <c r="AG43" s="7"/>
      <c r="AH43" s="7"/>
    </row>
    <row r="44" spans="1:34" ht="15" customHeight="1" thickBot="1" x14ac:dyDescent="0.3">
      <c r="A44" s="191" t="s">
        <v>24</v>
      </c>
      <c r="B44" s="191"/>
      <c r="C44" s="191"/>
      <c r="D44" s="191"/>
      <c r="E44" s="191"/>
      <c r="F44" s="191"/>
      <c r="G44" s="191"/>
      <c r="H44" s="192"/>
      <c r="I44" s="199" t="s">
        <v>22</v>
      </c>
      <c r="J44" s="200"/>
      <c r="K44" s="16">
        <v>0</v>
      </c>
      <c r="L44" s="201" t="s">
        <v>23</v>
      </c>
      <c r="M44" s="202"/>
      <c r="N44" s="17">
        <v>0</v>
      </c>
      <c r="O44" s="177">
        <f>SUMPRODUCT(O13:O43,AC13:AC43)/SUM(AC13:AC43)</f>
        <v>0</v>
      </c>
      <c r="P44" s="179">
        <f>SUMPRODUCT(P13:P43,AC13:AC43)/SUM(AC13:AC43)</f>
        <v>34.484721994877695</v>
      </c>
      <c r="Q44" s="181">
        <f>SUMPRODUCT(Q13:Q43,AC13:AC43)/SUM(AC13:AC43)</f>
        <v>9.5790894430215836</v>
      </c>
      <c r="R44" s="179">
        <f>SUMPRODUCT(R13:R43,AC13:AC43)/SUM(AC13:AC43)</f>
        <v>0</v>
      </c>
      <c r="S44" s="179">
        <f>SUMPRODUCT(S13:S43,AC13:AC43)/SUM(AC13:AC43)</f>
        <v>38.206749704395691</v>
      </c>
      <c r="T44" s="183">
        <f>SUMPRODUCT(T13:T43,AC13:AC43)/SUM(AC13:AC43)</f>
        <v>10.612986028998806</v>
      </c>
      <c r="U44" s="13"/>
      <c r="V44" s="8"/>
      <c r="W44" s="8"/>
      <c r="X44" s="8"/>
      <c r="Y44" s="8"/>
      <c r="Z44" s="8"/>
      <c r="AA44" s="175" t="s">
        <v>43</v>
      </c>
      <c r="AB44" s="176"/>
      <c r="AC44" s="138">
        <v>354.52800000000002</v>
      </c>
      <c r="AD44" s="11"/>
      <c r="AE44" s="12"/>
      <c r="AF44" s="7"/>
      <c r="AG44" s="7"/>
      <c r="AH44" s="7"/>
    </row>
    <row r="45" spans="1:34" ht="22.5" customHeight="1" thickBot="1" x14ac:dyDescent="0.3">
      <c r="A45" s="3"/>
      <c r="B45" s="4"/>
      <c r="C45" s="4"/>
      <c r="D45" s="4"/>
      <c r="E45" s="4"/>
      <c r="F45" s="4"/>
      <c r="G45" s="4"/>
      <c r="H45" s="185" t="s">
        <v>3</v>
      </c>
      <c r="I45" s="186"/>
      <c r="J45" s="186"/>
      <c r="K45" s="186"/>
      <c r="L45" s="186"/>
      <c r="M45" s="186"/>
      <c r="N45" s="187"/>
      <c r="O45" s="178"/>
      <c r="P45" s="180"/>
      <c r="Q45" s="182"/>
      <c r="R45" s="180"/>
      <c r="S45" s="180"/>
      <c r="T45" s="184"/>
      <c r="U45" s="13"/>
      <c r="V45" s="4"/>
      <c r="W45" s="4"/>
      <c r="X45" s="4"/>
      <c r="Y45" s="4"/>
      <c r="Z45" s="4"/>
      <c r="AA45" s="4"/>
      <c r="AB45" s="4"/>
      <c r="AC45" s="5"/>
    </row>
    <row r="46" spans="1:34" ht="27" customHeight="1" x14ac:dyDescent="0.25">
      <c r="B46" s="1" t="s">
        <v>246</v>
      </c>
    </row>
    <row r="47" spans="1:34" ht="24.75" customHeight="1" x14ac:dyDescent="0.3">
      <c r="B47" s="126" t="s">
        <v>242</v>
      </c>
      <c r="C47" s="85"/>
      <c r="D47" s="85"/>
      <c r="E47" s="85"/>
      <c r="F47" s="85"/>
      <c r="G47" s="30"/>
      <c r="H47" s="30"/>
      <c r="I47" s="30"/>
      <c r="J47" s="30"/>
      <c r="K47" s="3"/>
      <c r="L47" s="3"/>
      <c r="M47" s="3"/>
      <c r="N47" s="86" t="s">
        <v>243</v>
      </c>
      <c r="O47" s="38"/>
      <c r="P47" s="38"/>
      <c r="Q47" s="30"/>
      <c r="R47" s="30"/>
      <c r="S47" s="30"/>
      <c r="T47" s="30"/>
      <c r="U47" s="30"/>
      <c r="V47" s="30"/>
      <c r="W47" s="30"/>
      <c r="X47" s="30"/>
    </row>
    <row r="48" spans="1:34" x14ac:dyDescent="0.25">
      <c r="C48" s="193" t="s">
        <v>5</v>
      </c>
      <c r="D48" s="193"/>
      <c r="E48" s="193"/>
      <c r="F48" s="193"/>
      <c r="G48" s="193"/>
      <c r="H48" s="193"/>
      <c r="I48" s="193"/>
      <c r="J48" s="193"/>
      <c r="N48" s="10"/>
      <c r="O48" s="6" t="s">
        <v>6</v>
      </c>
      <c r="P48" s="10"/>
      <c r="R48" s="6"/>
      <c r="S48" s="6" t="s">
        <v>7</v>
      </c>
      <c r="V48" s="6"/>
      <c r="W48" s="6" t="s">
        <v>8</v>
      </c>
    </row>
    <row r="49" spans="2:24" ht="29.25" customHeight="1" x14ac:dyDescent="0.3">
      <c r="B49" s="126" t="s">
        <v>50</v>
      </c>
      <c r="C49" s="30"/>
      <c r="D49" s="30"/>
      <c r="E49" s="30"/>
      <c r="F49" s="30"/>
      <c r="G49" s="30"/>
      <c r="H49" s="30"/>
      <c r="I49" s="30"/>
      <c r="J49" s="30"/>
      <c r="N49" s="86" t="s">
        <v>244</v>
      </c>
      <c r="O49" s="31"/>
      <c r="P49" s="31"/>
      <c r="Q49" s="30"/>
      <c r="R49" s="30"/>
      <c r="S49" s="30"/>
      <c r="T49" s="30"/>
      <c r="U49" s="30"/>
      <c r="V49" s="30"/>
      <c r="W49" s="30"/>
      <c r="X49" s="30"/>
    </row>
    <row r="50" spans="2:24" ht="12" customHeight="1" x14ac:dyDescent="0.25">
      <c r="B50" s="194" t="s">
        <v>9</v>
      </c>
      <c r="C50" s="194"/>
      <c r="D50" s="194"/>
      <c r="E50" s="194"/>
      <c r="F50" s="194"/>
      <c r="G50" s="194"/>
      <c r="H50" s="194"/>
      <c r="I50" s="194"/>
      <c r="N50" s="10"/>
      <c r="O50" s="6" t="s">
        <v>6</v>
      </c>
      <c r="P50" s="10"/>
      <c r="R50" s="6"/>
      <c r="S50" s="6" t="s">
        <v>7</v>
      </c>
      <c r="V50" s="6"/>
      <c r="W50" s="6" t="s">
        <v>8</v>
      </c>
    </row>
    <row r="51" spans="2:24" ht="26.25" customHeight="1" x14ac:dyDescent="0.3">
      <c r="B51" s="126" t="s">
        <v>51</v>
      </c>
      <c r="C51" s="30"/>
      <c r="D51" s="30"/>
      <c r="E51" s="30"/>
      <c r="F51" s="30"/>
      <c r="G51" s="30"/>
      <c r="H51" s="30"/>
      <c r="I51" s="30"/>
      <c r="J51" s="30"/>
      <c r="N51" s="86" t="s">
        <v>245</v>
      </c>
      <c r="O51" s="31"/>
      <c r="P51" s="31"/>
      <c r="Q51" s="30"/>
      <c r="R51" s="30"/>
      <c r="S51" s="30"/>
      <c r="T51" s="30"/>
      <c r="U51" s="30"/>
      <c r="V51" s="30"/>
      <c r="W51" s="30"/>
      <c r="X51" s="30"/>
    </row>
    <row r="52" spans="2:24" x14ac:dyDescent="0.25">
      <c r="C52" s="194" t="s">
        <v>44</v>
      </c>
      <c r="D52" s="194"/>
      <c r="E52" s="194"/>
      <c r="F52" s="194"/>
      <c r="G52" s="194"/>
      <c r="H52" s="194"/>
      <c r="I52" s="194"/>
      <c r="J52" s="194"/>
      <c r="N52" s="10"/>
      <c r="O52" s="6" t="s">
        <v>6</v>
      </c>
      <c r="P52" s="10"/>
      <c r="R52" s="6"/>
      <c r="S52" s="6" t="s">
        <v>7</v>
      </c>
      <c r="V52" s="6"/>
      <c r="W52" s="6" t="s">
        <v>8</v>
      </c>
    </row>
    <row r="55" spans="2:24" x14ac:dyDescent="0.25">
      <c r="B55" s="1" t="s">
        <v>45</v>
      </c>
    </row>
  </sheetData>
  <mergeCells count="52">
    <mergeCell ref="C48:J48"/>
    <mergeCell ref="B50:I50"/>
    <mergeCell ref="C52:J52"/>
    <mergeCell ref="S11:S12"/>
    <mergeCell ref="T11:T12"/>
    <mergeCell ref="J11:J12"/>
    <mergeCell ref="K11:K12"/>
    <mergeCell ref="L11:L12"/>
    <mergeCell ref="M11:M12"/>
    <mergeCell ref="O11:O12"/>
    <mergeCell ref="P11:P12"/>
    <mergeCell ref="I44:J44"/>
    <mergeCell ref="L44:M44"/>
    <mergeCell ref="H5:AB5"/>
    <mergeCell ref="A9:A12"/>
    <mergeCell ref="AA44:AB44"/>
    <mergeCell ref="AB9:AB12"/>
    <mergeCell ref="O44:O45"/>
    <mergeCell ref="P44:P45"/>
    <mergeCell ref="R11:R12"/>
    <mergeCell ref="Q44:Q45"/>
    <mergeCell ref="R44:R45"/>
    <mergeCell ref="S44:S45"/>
    <mergeCell ref="T44:T45"/>
    <mergeCell ref="H6:AA6"/>
    <mergeCell ref="I11:I12"/>
    <mergeCell ref="H45:N45"/>
    <mergeCell ref="O10:W10"/>
    <mergeCell ref="A44:H44"/>
    <mergeCell ref="H8:AA8"/>
    <mergeCell ref="H7:AA7"/>
    <mergeCell ref="Q11:Q12"/>
    <mergeCell ref="AA9:AA12"/>
    <mergeCell ref="U11:U12"/>
    <mergeCell ref="V11:V12"/>
    <mergeCell ref="W11:W12"/>
    <mergeCell ref="K2:AH2"/>
    <mergeCell ref="H3:AE3"/>
    <mergeCell ref="AC9:AC12"/>
    <mergeCell ref="N10:N12"/>
    <mergeCell ref="B11:B12"/>
    <mergeCell ref="C11:C12"/>
    <mergeCell ref="D11:D12"/>
    <mergeCell ref="E11:E12"/>
    <mergeCell ref="F11:F12"/>
    <mergeCell ref="G11:G12"/>
    <mergeCell ref="B9:M10"/>
    <mergeCell ref="N9:W9"/>
    <mergeCell ref="X9:X12"/>
    <mergeCell ref="Y9:Y12"/>
    <mergeCell ref="Z9:Z12"/>
    <mergeCell ref="H11:H12"/>
  </mergeCells>
  <printOptions horizontalCentered="1" verticalCentered="1"/>
  <pageMargins left="0" right="0" top="0.35433070866141736" bottom="0.15748031496062992" header="0.11811023622047245" footer="0.31496062992125984"/>
  <pageSetup paperSize="9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3"/>
  <sheetViews>
    <sheetView view="pageBreakPreview" topLeftCell="B34" zoomScale="90" zoomScaleNormal="100" zoomScaleSheetLayoutView="90" workbookViewId="0">
      <selection activeCell="B10" sqref="B10"/>
    </sheetView>
  </sheetViews>
  <sheetFormatPr defaultRowHeight="12.75" x14ac:dyDescent="0.2"/>
  <cols>
    <col min="1" max="1" width="3.5703125" style="42" customWidth="1"/>
    <col min="2" max="2" width="11.7109375" style="42" customWidth="1"/>
    <col min="3" max="3" width="8.5703125" style="42" customWidth="1"/>
    <col min="4" max="4" width="9.42578125" style="42" customWidth="1"/>
    <col min="5" max="5" width="8.85546875" style="42" customWidth="1"/>
    <col min="6" max="6" width="7.85546875" style="42" customWidth="1"/>
    <col min="7" max="7" width="9.5703125" style="42" customWidth="1"/>
    <col min="8" max="8" width="8" style="42" customWidth="1"/>
    <col min="9" max="9" width="8.7109375" style="42" customWidth="1"/>
    <col min="10" max="10" width="8.5703125" style="42" customWidth="1"/>
    <col min="11" max="11" width="8.140625" style="42" customWidth="1"/>
    <col min="12" max="12" width="8.42578125" style="42" customWidth="1"/>
    <col min="13" max="14" width="7.85546875" style="42" customWidth="1"/>
    <col min="15" max="15" width="8" style="42" customWidth="1"/>
    <col min="16" max="16" width="8.5703125" style="42" customWidth="1"/>
    <col min="17" max="17" width="8.7109375" style="42" customWidth="1"/>
    <col min="18" max="19" width="8.140625" style="42" customWidth="1"/>
    <col min="20" max="20" width="9.5703125" style="42" customWidth="1"/>
    <col min="21" max="22" width="9.140625" style="42" customWidth="1"/>
    <col min="23" max="23" width="9.5703125" style="42" customWidth="1"/>
    <col min="24" max="24" width="12.42578125" style="42" customWidth="1"/>
    <col min="25" max="25" width="9.5703125" style="42" customWidth="1"/>
    <col min="26" max="26" width="10" style="42" customWidth="1"/>
    <col min="27" max="27" width="9.140625" style="43"/>
    <col min="28" max="256" width="9.140625" style="42"/>
    <col min="257" max="257" width="3.5703125" style="42" customWidth="1"/>
    <col min="258" max="258" width="11.7109375" style="42" customWidth="1"/>
    <col min="259" max="259" width="8.5703125" style="42" customWidth="1"/>
    <col min="260" max="260" width="9.42578125" style="42" customWidth="1"/>
    <col min="261" max="261" width="8.85546875" style="42" customWidth="1"/>
    <col min="262" max="262" width="7.85546875" style="42" customWidth="1"/>
    <col min="263" max="263" width="9.5703125" style="42" customWidth="1"/>
    <col min="264" max="264" width="8" style="42" customWidth="1"/>
    <col min="265" max="265" width="8.7109375" style="42" customWidth="1"/>
    <col min="266" max="266" width="8.5703125" style="42" customWidth="1"/>
    <col min="267" max="267" width="8.140625" style="42" customWidth="1"/>
    <col min="268" max="268" width="8.42578125" style="42" customWidth="1"/>
    <col min="269" max="270" width="7.85546875" style="42" customWidth="1"/>
    <col min="271" max="271" width="8" style="42" customWidth="1"/>
    <col min="272" max="272" width="8.5703125" style="42" customWidth="1"/>
    <col min="273" max="273" width="8.7109375" style="42" customWidth="1"/>
    <col min="274" max="275" width="8.140625" style="42" customWidth="1"/>
    <col min="276" max="276" width="9.5703125" style="42" customWidth="1"/>
    <col min="277" max="278" width="9.140625" style="42" customWidth="1"/>
    <col min="279" max="279" width="9.5703125" style="42" customWidth="1"/>
    <col min="280" max="280" width="12.42578125" style="42" customWidth="1"/>
    <col min="281" max="281" width="9.5703125" style="42" customWidth="1"/>
    <col min="282" max="282" width="10" style="42" customWidth="1"/>
    <col min="283" max="512" width="9.140625" style="42"/>
    <col min="513" max="513" width="3.5703125" style="42" customWidth="1"/>
    <col min="514" max="514" width="11.7109375" style="42" customWidth="1"/>
    <col min="515" max="515" width="8.5703125" style="42" customWidth="1"/>
    <col min="516" max="516" width="9.42578125" style="42" customWidth="1"/>
    <col min="517" max="517" width="8.85546875" style="42" customWidth="1"/>
    <col min="518" max="518" width="7.85546875" style="42" customWidth="1"/>
    <col min="519" max="519" width="9.5703125" style="42" customWidth="1"/>
    <col min="520" max="520" width="8" style="42" customWidth="1"/>
    <col min="521" max="521" width="8.7109375" style="42" customWidth="1"/>
    <col min="522" max="522" width="8.5703125" style="42" customWidth="1"/>
    <col min="523" max="523" width="8.140625" style="42" customWidth="1"/>
    <col min="524" max="524" width="8.42578125" style="42" customWidth="1"/>
    <col min="525" max="526" width="7.85546875" style="42" customWidth="1"/>
    <col min="527" max="527" width="8" style="42" customWidth="1"/>
    <col min="528" max="528" width="8.5703125" style="42" customWidth="1"/>
    <col min="529" max="529" width="8.7109375" style="42" customWidth="1"/>
    <col min="530" max="531" width="8.140625" style="42" customWidth="1"/>
    <col min="532" max="532" width="9.5703125" style="42" customWidth="1"/>
    <col min="533" max="534" width="9.140625" style="42" customWidth="1"/>
    <col min="535" max="535" width="9.5703125" style="42" customWidth="1"/>
    <col min="536" max="536" width="12.42578125" style="42" customWidth="1"/>
    <col min="537" max="537" width="9.5703125" style="42" customWidth="1"/>
    <col min="538" max="538" width="10" style="42" customWidth="1"/>
    <col min="539" max="768" width="9.140625" style="42"/>
    <col min="769" max="769" width="3.5703125" style="42" customWidth="1"/>
    <col min="770" max="770" width="11.7109375" style="42" customWidth="1"/>
    <col min="771" max="771" width="8.5703125" style="42" customWidth="1"/>
    <col min="772" max="772" width="9.42578125" style="42" customWidth="1"/>
    <col min="773" max="773" width="8.85546875" style="42" customWidth="1"/>
    <col min="774" max="774" width="7.85546875" style="42" customWidth="1"/>
    <col min="775" max="775" width="9.5703125" style="42" customWidth="1"/>
    <col min="776" max="776" width="8" style="42" customWidth="1"/>
    <col min="777" max="777" width="8.7109375" style="42" customWidth="1"/>
    <col min="778" max="778" width="8.5703125" style="42" customWidth="1"/>
    <col min="779" max="779" width="8.140625" style="42" customWidth="1"/>
    <col min="780" max="780" width="8.42578125" style="42" customWidth="1"/>
    <col min="781" max="782" width="7.85546875" style="42" customWidth="1"/>
    <col min="783" max="783" width="8" style="42" customWidth="1"/>
    <col min="784" max="784" width="8.5703125" style="42" customWidth="1"/>
    <col min="785" max="785" width="8.7109375" style="42" customWidth="1"/>
    <col min="786" max="787" width="8.140625" style="42" customWidth="1"/>
    <col min="788" max="788" width="9.5703125" style="42" customWidth="1"/>
    <col min="789" max="790" width="9.140625" style="42" customWidth="1"/>
    <col min="791" max="791" width="9.5703125" style="42" customWidth="1"/>
    <col min="792" max="792" width="12.42578125" style="42" customWidth="1"/>
    <col min="793" max="793" width="9.5703125" style="42" customWidth="1"/>
    <col min="794" max="794" width="10" style="42" customWidth="1"/>
    <col min="795" max="1024" width="9.140625" style="42"/>
    <col min="1025" max="1025" width="3.5703125" style="42" customWidth="1"/>
    <col min="1026" max="1026" width="11.7109375" style="42" customWidth="1"/>
    <col min="1027" max="1027" width="8.5703125" style="42" customWidth="1"/>
    <col min="1028" max="1028" width="9.42578125" style="42" customWidth="1"/>
    <col min="1029" max="1029" width="8.85546875" style="42" customWidth="1"/>
    <col min="1030" max="1030" width="7.85546875" style="42" customWidth="1"/>
    <col min="1031" max="1031" width="9.5703125" style="42" customWidth="1"/>
    <col min="1032" max="1032" width="8" style="42" customWidth="1"/>
    <col min="1033" max="1033" width="8.7109375" style="42" customWidth="1"/>
    <col min="1034" max="1034" width="8.5703125" style="42" customWidth="1"/>
    <col min="1035" max="1035" width="8.140625" style="42" customWidth="1"/>
    <col min="1036" max="1036" width="8.42578125" style="42" customWidth="1"/>
    <col min="1037" max="1038" width="7.85546875" style="42" customWidth="1"/>
    <col min="1039" max="1039" width="8" style="42" customWidth="1"/>
    <col min="1040" max="1040" width="8.5703125" style="42" customWidth="1"/>
    <col min="1041" max="1041" width="8.7109375" style="42" customWidth="1"/>
    <col min="1042" max="1043" width="8.140625" style="42" customWidth="1"/>
    <col min="1044" max="1044" width="9.5703125" style="42" customWidth="1"/>
    <col min="1045" max="1046" width="9.140625" style="42" customWidth="1"/>
    <col min="1047" max="1047" width="9.5703125" style="42" customWidth="1"/>
    <col min="1048" max="1048" width="12.42578125" style="42" customWidth="1"/>
    <col min="1049" max="1049" width="9.5703125" style="42" customWidth="1"/>
    <col min="1050" max="1050" width="10" style="42" customWidth="1"/>
    <col min="1051" max="1280" width="9.140625" style="42"/>
    <col min="1281" max="1281" width="3.5703125" style="42" customWidth="1"/>
    <col min="1282" max="1282" width="11.7109375" style="42" customWidth="1"/>
    <col min="1283" max="1283" width="8.5703125" style="42" customWidth="1"/>
    <col min="1284" max="1284" width="9.42578125" style="42" customWidth="1"/>
    <col min="1285" max="1285" width="8.85546875" style="42" customWidth="1"/>
    <col min="1286" max="1286" width="7.85546875" style="42" customWidth="1"/>
    <col min="1287" max="1287" width="9.5703125" style="42" customWidth="1"/>
    <col min="1288" max="1288" width="8" style="42" customWidth="1"/>
    <col min="1289" max="1289" width="8.7109375" style="42" customWidth="1"/>
    <col min="1290" max="1290" width="8.5703125" style="42" customWidth="1"/>
    <col min="1291" max="1291" width="8.140625" style="42" customWidth="1"/>
    <col min="1292" max="1292" width="8.42578125" style="42" customWidth="1"/>
    <col min="1293" max="1294" width="7.85546875" style="42" customWidth="1"/>
    <col min="1295" max="1295" width="8" style="42" customWidth="1"/>
    <col min="1296" max="1296" width="8.5703125" style="42" customWidth="1"/>
    <col min="1297" max="1297" width="8.7109375" style="42" customWidth="1"/>
    <col min="1298" max="1299" width="8.140625" style="42" customWidth="1"/>
    <col min="1300" max="1300" width="9.5703125" style="42" customWidth="1"/>
    <col min="1301" max="1302" width="9.140625" style="42" customWidth="1"/>
    <col min="1303" max="1303" width="9.5703125" style="42" customWidth="1"/>
    <col min="1304" max="1304" width="12.42578125" style="42" customWidth="1"/>
    <col min="1305" max="1305" width="9.5703125" style="42" customWidth="1"/>
    <col min="1306" max="1306" width="10" style="42" customWidth="1"/>
    <col min="1307" max="1536" width="9.140625" style="42"/>
    <col min="1537" max="1537" width="3.5703125" style="42" customWidth="1"/>
    <col min="1538" max="1538" width="11.7109375" style="42" customWidth="1"/>
    <col min="1539" max="1539" width="8.5703125" style="42" customWidth="1"/>
    <col min="1540" max="1540" width="9.42578125" style="42" customWidth="1"/>
    <col min="1541" max="1541" width="8.85546875" style="42" customWidth="1"/>
    <col min="1542" max="1542" width="7.85546875" style="42" customWidth="1"/>
    <col min="1543" max="1543" width="9.5703125" style="42" customWidth="1"/>
    <col min="1544" max="1544" width="8" style="42" customWidth="1"/>
    <col min="1545" max="1545" width="8.7109375" style="42" customWidth="1"/>
    <col min="1546" max="1546" width="8.5703125" style="42" customWidth="1"/>
    <col min="1547" max="1547" width="8.140625" style="42" customWidth="1"/>
    <col min="1548" max="1548" width="8.42578125" style="42" customWidth="1"/>
    <col min="1549" max="1550" width="7.85546875" style="42" customWidth="1"/>
    <col min="1551" max="1551" width="8" style="42" customWidth="1"/>
    <col min="1552" max="1552" width="8.5703125" style="42" customWidth="1"/>
    <col min="1553" max="1553" width="8.7109375" style="42" customWidth="1"/>
    <col min="1554" max="1555" width="8.140625" style="42" customWidth="1"/>
    <col min="1556" max="1556" width="9.5703125" style="42" customWidth="1"/>
    <col min="1557" max="1558" width="9.140625" style="42" customWidth="1"/>
    <col min="1559" max="1559" width="9.5703125" style="42" customWidth="1"/>
    <col min="1560" max="1560" width="12.42578125" style="42" customWidth="1"/>
    <col min="1561" max="1561" width="9.5703125" style="42" customWidth="1"/>
    <col min="1562" max="1562" width="10" style="42" customWidth="1"/>
    <col min="1563" max="1792" width="9.140625" style="42"/>
    <col min="1793" max="1793" width="3.5703125" style="42" customWidth="1"/>
    <col min="1794" max="1794" width="11.7109375" style="42" customWidth="1"/>
    <col min="1795" max="1795" width="8.5703125" style="42" customWidth="1"/>
    <col min="1796" max="1796" width="9.42578125" style="42" customWidth="1"/>
    <col min="1797" max="1797" width="8.85546875" style="42" customWidth="1"/>
    <col min="1798" max="1798" width="7.85546875" style="42" customWidth="1"/>
    <col min="1799" max="1799" width="9.5703125" style="42" customWidth="1"/>
    <col min="1800" max="1800" width="8" style="42" customWidth="1"/>
    <col min="1801" max="1801" width="8.7109375" style="42" customWidth="1"/>
    <col min="1802" max="1802" width="8.5703125" style="42" customWidth="1"/>
    <col min="1803" max="1803" width="8.140625" style="42" customWidth="1"/>
    <col min="1804" max="1804" width="8.42578125" style="42" customWidth="1"/>
    <col min="1805" max="1806" width="7.85546875" style="42" customWidth="1"/>
    <col min="1807" max="1807" width="8" style="42" customWidth="1"/>
    <col min="1808" max="1808" width="8.5703125" style="42" customWidth="1"/>
    <col min="1809" max="1809" width="8.7109375" style="42" customWidth="1"/>
    <col min="1810" max="1811" width="8.140625" style="42" customWidth="1"/>
    <col min="1812" max="1812" width="9.5703125" style="42" customWidth="1"/>
    <col min="1813" max="1814" width="9.140625" style="42" customWidth="1"/>
    <col min="1815" max="1815" width="9.5703125" style="42" customWidth="1"/>
    <col min="1816" max="1816" width="12.42578125" style="42" customWidth="1"/>
    <col min="1817" max="1817" width="9.5703125" style="42" customWidth="1"/>
    <col min="1818" max="1818" width="10" style="42" customWidth="1"/>
    <col min="1819" max="2048" width="9.140625" style="42"/>
    <col min="2049" max="2049" width="3.5703125" style="42" customWidth="1"/>
    <col min="2050" max="2050" width="11.7109375" style="42" customWidth="1"/>
    <col min="2051" max="2051" width="8.5703125" style="42" customWidth="1"/>
    <col min="2052" max="2052" width="9.42578125" style="42" customWidth="1"/>
    <col min="2053" max="2053" width="8.85546875" style="42" customWidth="1"/>
    <col min="2054" max="2054" width="7.85546875" style="42" customWidth="1"/>
    <col min="2055" max="2055" width="9.5703125" style="42" customWidth="1"/>
    <col min="2056" max="2056" width="8" style="42" customWidth="1"/>
    <col min="2057" max="2057" width="8.7109375" style="42" customWidth="1"/>
    <col min="2058" max="2058" width="8.5703125" style="42" customWidth="1"/>
    <col min="2059" max="2059" width="8.140625" style="42" customWidth="1"/>
    <col min="2060" max="2060" width="8.42578125" style="42" customWidth="1"/>
    <col min="2061" max="2062" width="7.85546875" style="42" customWidth="1"/>
    <col min="2063" max="2063" width="8" style="42" customWidth="1"/>
    <col min="2064" max="2064" width="8.5703125" style="42" customWidth="1"/>
    <col min="2065" max="2065" width="8.7109375" style="42" customWidth="1"/>
    <col min="2066" max="2067" width="8.140625" style="42" customWidth="1"/>
    <col min="2068" max="2068" width="9.5703125" style="42" customWidth="1"/>
    <col min="2069" max="2070" width="9.140625" style="42" customWidth="1"/>
    <col min="2071" max="2071" width="9.5703125" style="42" customWidth="1"/>
    <col min="2072" max="2072" width="12.42578125" style="42" customWidth="1"/>
    <col min="2073" max="2073" width="9.5703125" style="42" customWidth="1"/>
    <col min="2074" max="2074" width="10" style="42" customWidth="1"/>
    <col min="2075" max="2304" width="9.140625" style="42"/>
    <col min="2305" max="2305" width="3.5703125" style="42" customWidth="1"/>
    <col min="2306" max="2306" width="11.7109375" style="42" customWidth="1"/>
    <col min="2307" max="2307" width="8.5703125" style="42" customWidth="1"/>
    <col min="2308" max="2308" width="9.42578125" style="42" customWidth="1"/>
    <col min="2309" max="2309" width="8.85546875" style="42" customWidth="1"/>
    <col min="2310" max="2310" width="7.85546875" style="42" customWidth="1"/>
    <col min="2311" max="2311" width="9.5703125" style="42" customWidth="1"/>
    <col min="2312" max="2312" width="8" style="42" customWidth="1"/>
    <col min="2313" max="2313" width="8.7109375" style="42" customWidth="1"/>
    <col min="2314" max="2314" width="8.5703125" style="42" customWidth="1"/>
    <col min="2315" max="2315" width="8.140625" style="42" customWidth="1"/>
    <col min="2316" max="2316" width="8.42578125" style="42" customWidth="1"/>
    <col min="2317" max="2318" width="7.85546875" style="42" customWidth="1"/>
    <col min="2319" max="2319" width="8" style="42" customWidth="1"/>
    <col min="2320" max="2320" width="8.5703125" style="42" customWidth="1"/>
    <col min="2321" max="2321" width="8.7109375" style="42" customWidth="1"/>
    <col min="2322" max="2323" width="8.140625" style="42" customWidth="1"/>
    <col min="2324" max="2324" width="9.5703125" style="42" customWidth="1"/>
    <col min="2325" max="2326" width="9.140625" style="42" customWidth="1"/>
    <col min="2327" max="2327" width="9.5703125" style="42" customWidth="1"/>
    <col min="2328" max="2328" width="12.42578125" style="42" customWidth="1"/>
    <col min="2329" max="2329" width="9.5703125" style="42" customWidth="1"/>
    <col min="2330" max="2330" width="10" style="42" customWidth="1"/>
    <col min="2331" max="2560" width="9.140625" style="42"/>
    <col min="2561" max="2561" width="3.5703125" style="42" customWidth="1"/>
    <col min="2562" max="2562" width="11.7109375" style="42" customWidth="1"/>
    <col min="2563" max="2563" width="8.5703125" style="42" customWidth="1"/>
    <col min="2564" max="2564" width="9.42578125" style="42" customWidth="1"/>
    <col min="2565" max="2565" width="8.85546875" style="42" customWidth="1"/>
    <col min="2566" max="2566" width="7.85546875" style="42" customWidth="1"/>
    <col min="2567" max="2567" width="9.5703125" style="42" customWidth="1"/>
    <col min="2568" max="2568" width="8" style="42" customWidth="1"/>
    <col min="2569" max="2569" width="8.7109375" style="42" customWidth="1"/>
    <col min="2570" max="2570" width="8.5703125" style="42" customWidth="1"/>
    <col min="2571" max="2571" width="8.140625" style="42" customWidth="1"/>
    <col min="2572" max="2572" width="8.42578125" style="42" customWidth="1"/>
    <col min="2573" max="2574" width="7.85546875" style="42" customWidth="1"/>
    <col min="2575" max="2575" width="8" style="42" customWidth="1"/>
    <col min="2576" max="2576" width="8.5703125" style="42" customWidth="1"/>
    <col min="2577" max="2577" width="8.7109375" style="42" customWidth="1"/>
    <col min="2578" max="2579" width="8.140625" style="42" customWidth="1"/>
    <col min="2580" max="2580" width="9.5703125" style="42" customWidth="1"/>
    <col min="2581" max="2582" width="9.140625" style="42" customWidth="1"/>
    <col min="2583" max="2583" width="9.5703125" style="42" customWidth="1"/>
    <col min="2584" max="2584" width="12.42578125" style="42" customWidth="1"/>
    <col min="2585" max="2585" width="9.5703125" style="42" customWidth="1"/>
    <col min="2586" max="2586" width="10" style="42" customWidth="1"/>
    <col min="2587" max="2816" width="9.140625" style="42"/>
    <col min="2817" max="2817" width="3.5703125" style="42" customWidth="1"/>
    <col min="2818" max="2818" width="11.7109375" style="42" customWidth="1"/>
    <col min="2819" max="2819" width="8.5703125" style="42" customWidth="1"/>
    <col min="2820" max="2820" width="9.42578125" style="42" customWidth="1"/>
    <col min="2821" max="2821" width="8.85546875" style="42" customWidth="1"/>
    <col min="2822" max="2822" width="7.85546875" style="42" customWidth="1"/>
    <col min="2823" max="2823" width="9.5703125" style="42" customWidth="1"/>
    <col min="2824" max="2824" width="8" style="42" customWidth="1"/>
    <col min="2825" max="2825" width="8.7109375" style="42" customWidth="1"/>
    <col min="2826" max="2826" width="8.5703125" style="42" customWidth="1"/>
    <col min="2827" max="2827" width="8.140625" style="42" customWidth="1"/>
    <col min="2828" max="2828" width="8.42578125" style="42" customWidth="1"/>
    <col min="2829" max="2830" width="7.85546875" style="42" customWidth="1"/>
    <col min="2831" max="2831" width="8" style="42" customWidth="1"/>
    <col min="2832" max="2832" width="8.5703125" style="42" customWidth="1"/>
    <col min="2833" max="2833" width="8.7109375" style="42" customWidth="1"/>
    <col min="2834" max="2835" width="8.140625" style="42" customWidth="1"/>
    <col min="2836" max="2836" width="9.5703125" style="42" customWidth="1"/>
    <col min="2837" max="2838" width="9.140625" style="42" customWidth="1"/>
    <col min="2839" max="2839" width="9.5703125" style="42" customWidth="1"/>
    <col min="2840" max="2840" width="12.42578125" style="42" customWidth="1"/>
    <col min="2841" max="2841" width="9.5703125" style="42" customWidth="1"/>
    <col min="2842" max="2842" width="10" style="42" customWidth="1"/>
    <col min="2843" max="3072" width="9.140625" style="42"/>
    <col min="3073" max="3073" width="3.5703125" style="42" customWidth="1"/>
    <col min="3074" max="3074" width="11.7109375" style="42" customWidth="1"/>
    <col min="3075" max="3075" width="8.5703125" style="42" customWidth="1"/>
    <col min="3076" max="3076" width="9.42578125" style="42" customWidth="1"/>
    <col min="3077" max="3077" width="8.85546875" style="42" customWidth="1"/>
    <col min="3078" max="3078" width="7.85546875" style="42" customWidth="1"/>
    <col min="3079" max="3079" width="9.5703125" style="42" customWidth="1"/>
    <col min="3080" max="3080" width="8" style="42" customWidth="1"/>
    <col min="3081" max="3081" width="8.7109375" style="42" customWidth="1"/>
    <col min="3082" max="3082" width="8.5703125" style="42" customWidth="1"/>
    <col min="3083" max="3083" width="8.140625" style="42" customWidth="1"/>
    <col min="3084" max="3084" width="8.42578125" style="42" customWidth="1"/>
    <col min="3085" max="3086" width="7.85546875" style="42" customWidth="1"/>
    <col min="3087" max="3087" width="8" style="42" customWidth="1"/>
    <col min="3088" max="3088" width="8.5703125" style="42" customWidth="1"/>
    <col min="3089" max="3089" width="8.7109375" style="42" customWidth="1"/>
    <col min="3090" max="3091" width="8.140625" style="42" customWidth="1"/>
    <col min="3092" max="3092" width="9.5703125" style="42" customWidth="1"/>
    <col min="3093" max="3094" width="9.140625" style="42" customWidth="1"/>
    <col min="3095" max="3095" width="9.5703125" style="42" customWidth="1"/>
    <col min="3096" max="3096" width="12.42578125" style="42" customWidth="1"/>
    <col min="3097" max="3097" width="9.5703125" style="42" customWidth="1"/>
    <col min="3098" max="3098" width="10" style="42" customWidth="1"/>
    <col min="3099" max="3328" width="9.140625" style="42"/>
    <col min="3329" max="3329" width="3.5703125" style="42" customWidth="1"/>
    <col min="3330" max="3330" width="11.7109375" style="42" customWidth="1"/>
    <col min="3331" max="3331" width="8.5703125" style="42" customWidth="1"/>
    <col min="3332" max="3332" width="9.42578125" style="42" customWidth="1"/>
    <col min="3333" max="3333" width="8.85546875" style="42" customWidth="1"/>
    <col min="3334" max="3334" width="7.85546875" style="42" customWidth="1"/>
    <col min="3335" max="3335" width="9.5703125" style="42" customWidth="1"/>
    <col min="3336" max="3336" width="8" style="42" customWidth="1"/>
    <col min="3337" max="3337" width="8.7109375" style="42" customWidth="1"/>
    <col min="3338" max="3338" width="8.5703125" style="42" customWidth="1"/>
    <col min="3339" max="3339" width="8.140625" style="42" customWidth="1"/>
    <col min="3340" max="3340" width="8.42578125" style="42" customWidth="1"/>
    <col min="3341" max="3342" width="7.85546875" style="42" customWidth="1"/>
    <col min="3343" max="3343" width="8" style="42" customWidth="1"/>
    <col min="3344" max="3344" width="8.5703125" style="42" customWidth="1"/>
    <col min="3345" max="3345" width="8.7109375" style="42" customWidth="1"/>
    <col min="3346" max="3347" width="8.140625" style="42" customWidth="1"/>
    <col min="3348" max="3348" width="9.5703125" style="42" customWidth="1"/>
    <col min="3349" max="3350" width="9.140625" style="42" customWidth="1"/>
    <col min="3351" max="3351" width="9.5703125" style="42" customWidth="1"/>
    <col min="3352" max="3352" width="12.42578125" style="42" customWidth="1"/>
    <col min="3353" max="3353" width="9.5703125" style="42" customWidth="1"/>
    <col min="3354" max="3354" width="10" style="42" customWidth="1"/>
    <col min="3355" max="3584" width="9.140625" style="42"/>
    <col min="3585" max="3585" width="3.5703125" style="42" customWidth="1"/>
    <col min="3586" max="3586" width="11.7109375" style="42" customWidth="1"/>
    <col min="3587" max="3587" width="8.5703125" style="42" customWidth="1"/>
    <col min="3588" max="3588" width="9.42578125" style="42" customWidth="1"/>
    <col min="3589" max="3589" width="8.85546875" style="42" customWidth="1"/>
    <col min="3590" max="3590" width="7.85546875" style="42" customWidth="1"/>
    <col min="3591" max="3591" width="9.5703125" style="42" customWidth="1"/>
    <col min="3592" max="3592" width="8" style="42" customWidth="1"/>
    <col min="3593" max="3593" width="8.7109375" style="42" customWidth="1"/>
    <col min="3594" max="3594" width="8.5703125" style="42" customWidth="1"/>
    <col min="3595" max="3595" width="8.140625" style="42" customWidth="1"/>
    <col min="3596" max="3596" width="8.42578125" style="42" customWidth="1"/>
    <col min="3597" max="3598" width="7.85546875" style="42" customWidth="1"/>
    <col min="3599" max="3599" width="8" style="42" customWidth="1"/>
    <col min="3600" max="3600" width="8.5703125" style="42" customWidth="1"/>
    <col min="3601" max="3601" width="8.7109375" style="42" customWidth="1"/>
    <col min="3602" max="3603" width="8.140625" style="42" customWidth="1"/>
    <col min="3604" max="3604" width="9.5703125" style="42" customWidth="1"/>
    <col min="3605" max="3606" width="9.140625" style="42" customWidth="1"/>
    <col min="3607" max="3607" width="9.5703125" style="42" customWidth="1"/>
    <col min="3608" max="3608" width="12.42578125" style="42" customWidth="1"/>
    <col min="3609" max="3609" width="9.5703125" style="42" customWidth="1"/>
    <col min="3610" max="3610" width="10" style="42" customWidth="1"/>
    <col min="3611" max="3840" width="9.140625" style="42"/>
    <col min="3841" max="3841" width="3.5703125" style="42" customWidth="1"/>
    <col min="3842" max="3842" width="11.7109375" style="42" customWidth="1"/>
    <col min="3843" max="3843" width="8.5703125" style="42" customWidth="1"/>
    <col min="3844" max="3844" width="9.42578125" style="42" customWidth="1"/>
    <col min="3845" max="3845" width="8.85546875" style="42" customWidth="1"/>
    <col min="3846" max="3846" width="7.85546875" style="42" customWidth="1"/>
    <col min="3847" max="3847" width="9.5703125" style="42" customWidth="1"/>
    <col min="3848" max="3848" width="8" style="42" customWidth="1"/>
    <col min="3849" max="3849" width="8.7109375" style="42" customWidth="1"/>
    <col min="3850" max="3850" width="8.5703125" style="42" customWidth="1"/>
    <col min="3851" max="3851" width="8.140625" style="42" customWidth="1"/>
    <col min="3852" max="3852" width="8.42578125" style="42" customWidth="1"/>
    <col min="3853" max="3854" width="7.85546875" style="42" customWidth="1"/>
    <col min="3855" max="3855" width="8" style="42" customWidth="1"/>
    <col min="3856" max="3856" width="8.5703125" style="42" customWidth="1"/>
    <col min="3857" max="3857" width="8.7109375" style="42" customWidth="1"/>
    <col min="3858" max="3859" width="8.140625" style="42" customWidth="1"/>
    <col min="3860" max="3860" width="9.5703125" style="42" customWidth="1"/>
    <col min="3861" max="3862" width="9.140625" style="42" customWidth="1"/>
    <col min="3863" max="3863" width="9.5703125" style="42" customWidth="1"/>
    <col min="3864" max="3864" width="12.42578125" style="42" customWidth="1"/>
    <col min="3865" max="3865" width="9.5703125" style="42" customWidth="1"/>
    <col min="3866" max="3866" width="10" style="42" customWidth="1"/>
    <col min="3867" max="4096" width="9.140625" style="42"/>
    <col min="4097" max="4097" width="3.5703125" style="42" customWidth="1"/>
    <col min="4098" max="4098" width="11.7109375" style="42" customWidth="1"/>
    <col min="4099" max="4099" width="8.5703125" style="42" customWidth="1"/>
    <col min="4100" max="4100" width="9.42578125" style="42" customWidth="1"/>
    <col min="4101" max="4101" width="8.85546875" style="42" customWidth="1"/>
    <col min="4102" max="4102" width="7.85546875" style="42" customWidth="1"/>
    <col min="4103" max="4103" width="9.5703125" style="42" customWidth="1"/>
    <col min="4104" max="4104" width="8" style="42" customWidth="1"/>
    <col min="4105" max="4105" width="8.7109375" style="42" customWidth="1"/>
    <col min="4106" max="4106" width="8.5703125" style="42" customWidth="1"/>
    <col min="4107" max="4107" width="8.140625" style="42" customWidth="1"/>
    <col min="4108" max="4108" width="8.42578125" style="42" customWidth="1"/>
    <col min="4109" max="4110" width="7.85546875" style="42" customWidth="1"/>
    <col min="4111" max="4111" width="8" style="42" customWidth="1"/>
    <col min="4112" max="4112" width="8.5703125" style="42" customWidth="1"/>
    <col min="4113" max="4113" width="8.7109375" style="42" customWidth="1"/>
    <col min="4114" max="4115" width="8.140625" style="42" customWidth="1"/>
    <col min="4116" max="4116" width="9.5703125" style="42" customWidth="1"/>
    <col min="4117" max="4118" width="9.140625" style="42" customWidth="1"/>
    <col min="4119" max="4119" width="9.5703125" style="42" customWidth="1"/>
    <col min="4120" max="4120" width="12.42578125" style="42" customWidth="1"/>
    <col min="4121" max="4121" width="9.5703125" style="42" customWidth="1"/>
    <col min="4122" max="4122" width="10" style="42" customWidth="1"/>
    <col min="4123" max="4352" width="9.140625" style="42"/>
    <col min="4353" max="4353" width="3.5703125" style="42" customWidth="1"/>
    <col min="4354" max="4354" width="11.7109375" style="42" customWidth="1"/>
    <col min="4355" max="4355" width="8.5703125" style="42" customWidth="1"/>
    <col min="4356" max="4356" width="9.42578125" style="42" customWidth="1"/>
    <col min="4357" max="4357" width="8.85546875" style="42" customWidth="1"/>
    <col min="4358" max="4358" width="7.85546875" style="42" customWidth="1"/>
    <col min="4359" max="4359" width="9.5703125" style="42" customWidth="1"/>
    <col min="4360" max="4360" width="8" style="42" customWidth="1"/>
    <col min="4361" max="4361" width="8.7109375" style="42" customWidth="1"/>
    <col min="4362" max="4362" width="8.5703125" style="42" customWidth="1"/>
    <col min="4363" max="4363" width="8.140625" style="42" customWidth="1"/>
    <col min="4364" max="4364" width="8.42578125" style="42" customWidth="1"/>
    <col min="4365" max="4366" width="7.85546875" style="42" customWidth="1"/>
    <col min="4367" max="4367" width="8" style="42" customWidth="1"/>
    <col min="4368" max="4368" width="8.5703125" style="42" customWidth="1"/>
    <col min="4369" max="4369" width="8.7109375" style="42" customWidth="1"/>
    <col min="4370" max="4371" width="8.140625" style="42" customWidth="1"/>
    <col min="4372" max="4372" width="9.5703125" style="42" customWidth="1"/>
    <col min="4373" max="4374" width="9.140625" style="42" customWidth="1"/>
    <col min="4375" max="4375" width="9.5703125" style="42" customWidth="1"/>
    <col min="4376" max="4376" width="12.42578125" style="42" customWidth="1"/>
    <col min="4377" max="4377" width="9.5703125" style="42" customWidth="1"/>
    <col min="4378" max="4378" width="10" style="42" customWidth="1"/>
    <col min="4379" max="4608" width="9.140625" style="42"/>
    <col min="4609" max="4609" width="3.5703125" style="42" customWidth="1"/>
    <col min="4610" max="4610" width="11.7109375" style="42" customWidth="1"/>
    <col min="4611" max="4611" width="8.5703125" style="42" customWidth="1"/>
    <col min="4612" max="4612" width="9.42578125" style="42" customWidth="1"/>
    <col min="4613" max="4613" width="8.85546875" style="42" customWidth="1"/>
    <col min="4614" max="4614" width="7.85546875" style="42" customWidth="1"/>
    <col min="4615" max="4615" width="9.5703125" style="42" customWidth="1"/>
    <col min="4616" max="4616" width="8" style="42" customWidth="1"/>
    <col min="4617" max="4617" width="8.7109375" style="42" customWidth="1"/>
    <col min="4618" max="4618" width="8.5703125" style="42" customWidth="1"/>
    <col min="4619" max="4619" width="8.140625" style="42" customWidth="1"/>
    <col min="4620" max="4620" width="8.42578125" style="42" customWidth="1"/>
    <col min="4621" max="4622" width="7.85546875" style="42" customWidth="1"/>
    <col min="4623" max="4623" width="8" style="42" customWidth="1"/>
    <col min="4624" max="4624" width="8.5703125" style="42" customWidth="1"/>
    <col min="4625" max="4625" width="8.7109375" style="42" customWidth="1"/>
    <col min="4626" max="4627" width="8.140625" style="42" customWidth="1"/>
    <col min="4628" max="4628" width="9.5703125" style="42" customWidth="1"/>
    <col min="4629" max="4630" width="9.140625" style="42" customWidth="1"/>
    <col min="4631" max="4631" width="9.5703125" style="42" customWidth="1"/>
    <col min="4632" max="4632" width="12.42578125" style="42" customWidth="1"/>
    <col min="4633" max="4633" width="9.5703125" style="42" customWidth="1"/>
    <col min="4634" max="4634" width="10" style="42" customWidth="1"/>
    <col min="4635" max="4864" width="9.140625" style="42"/>
    <col min="4865" max="4865" width="3.5703125" style="42" customWidth="1"/>
    <col min="4866" max="4866" width="11.7109375" style="42" customWidth="1"/>
    <col min="4867" max="4867" width="8.5703125" style="42" customWidth="1"/>
    <col min="4868" max="4868" width="9.42578125" style="42" customWidth="1"/>
    <col min="4869" max="4869" width="8.85546875" style="42" customWidth="1"/>
    <col min="4870" max="4870" width="7.85546875" style="42" customWidth="1"/>
    <col min="4871" max="4871" width="9.5703125" style="42" customWidth="1"/>
    <col min="4872" max="4872" width="8" style="42" customWidth="1"/>
    <col min="4873" max="4873" width="8.7109375" style="42" customWidth="1"/>
    <col min="4874" max="4874" width="8.5703125" style="42" customWidth="1"/>
    <col min="4875" max="4875" width="8.140625" style="42" customWidth="1"/>
    <col min="4876" max="4876" width="8.42578125" style="42" customWidth="1"/>
    <col min="4877" max="4878" width="7.85546875" style="42" customWidth="1"/>
    <col min="4879" max="4879" width="8" style="42" customWidth="1"/>
    <col min="4880" max="4880" width="8.5703125" style="42" customWidth="1"/>
    <col min="4881" max="4881" width="8.7109375" style="42" customWidth="1"/>
    <col min="4882" max="4883" width="8.140625" style="42" customWidth="1"/>
    <col min="4884" max="4884" width="9.5703125" style="42" customWidth="1"/>
    <col min="4885" max="4886" width="9.140625" style="42" customWidth="1"/>
    <col min="4887" max="4887" width="9.5703125" style="42" customWidth="1"/>
    <col min="4888" max="4888" width="12.42578125" style="42" customWidth="1"/>
    <col min="4889" max="4889" width="9.5703125" style="42" customWidth="1"/>
    <col min="4890" max="4890" width="10" style="42" customWidth="1"/>
    <col min="4891" max="5120" width="9.140625" style="42"/>
    <col min="5121" max="5121" width="3.5703125" style="42" customWidth="1"/>
    <col min="5122" max="5122" width="11.7109375" style="42" customWidth="1"/>
    <col min="5123" max="5123" width="8.5703125" style="42" customWidth="1"/>
    <col min="5124" max="5124" width="9.42578125" style="42" customWidth="1"/>
    <col min="5125" max="5125" width="8.85546875" style="42" customWidth="1"/>
    <col min="5126" max="5126" width="7.85546875" style="42" customWidth="1"/>
    <col min="5127" max="5127" width="9.5703125" style="42" customWidth="1"/>
    <col min="5128" max="5128" width="8" style="42" customWidth="1"/>
    <col min="5129" max="5129" width="8.7109375" style="42" customWidth="1"/>
    <col min="5130" max="5130" width="8.5703125" style="42" customWidth="1"/>
    <col min="5131" max="5131" width="8.140625" style="42" customWidth="1"/>
    <col min="5132" max="5132" width="8.42578125" style="42" customWidth="1"/>
    <col min="5133" max="5134" width="7.85546875" style="42" customWidth="1"/>
    <col min="5135" max="5135" width="8" style="42" customWidth="1"/>
    <col min="5136" max="5136" width="8.5703125" style="42" customWidth="1"/>
    <col min="5137" max="5137" width="8.7109375" style="42" customWidth="1"/>
    <col min="5138" max="5139" width="8.140625" style="42" customWidth="1"/>
    <col min="5140" max="5140" width="9.5703125" style="42" customWidth="1"/>
    <col min="5141" max="5142" width="9.140625" style="42" customWidth="1"/>
    <col min="5143" max="5143" width="9.5703125" style="42" customWidth="1"/>
    <col min="5144" max="5144" width="12.42578125" style="42" customWidth="1"/>
    <col min="5145" max="5145" width="9.5703125" style="42" customWidth="1"/>
    <col min="5146" max="5146" width="10" style="42" customWidth="1"/>
    <col min="5147" max="5376" width="9.140625" style="42"/>
    <col min="5377" max="5377" width="3.5703125" style="42" customWidth="1"/>
    <col min="5378" max="5378" width="11.7109375" style="42" customWidth="1"/>
    <col min="5379" max="5379" width="8.5703125" style="42" customWidth="1"/>
    <col min="5380" max="5380" width="9.42578125" style="42" customWidth="1"/>
    <col min="5381" max="5381" width="8.85546875" style="42" customWidth="1"/>
    <col min="5382" max="5382" width="7.85546875" style="42" customWidth="1"/>
    <col min="5383" max="5383" width="9.5703125" style="42" customWidth="1"/>
    <col min="5384" max="5384" width="8" style="42" customWidth="1"/>
    <col min="5385" max="5385" width="8.7109375" style="42" customWidth="1"/>
    <col min="5386" max="5386" width="8.5703125" style="42" customWidth="1"/>
    <col min="5387" max="5387" width="8.140625" style="42" customWidth="1"/>
    <col min="5388" max="5388" width="8.42578125" style="42" customWidth="1"/>
    <col min="5389" max="5390" width="7.85546875" style="42" customWidth="1"/>
    <col min="5391" max="5391" width="8" style="42" customWidth="1"/>
    <col min="5392" max="5392" width="8.5703125" style="42" customWidth="1"/>
    <col min="5393" max="5393" width="8.7109375" style="42" customWidth="1"/>
    <col min="5394" max="5395" width="8.140625" style="42" customWidth="1"/>
    <col min="5396" max="5396" width="9.5703125" style="42" customWidth="1"/>
    <col min="5397" max="5398" width="9.140625" style="42" customWidth="1"/>
    <col min="5399" max="5399" width="9.5703125" style="42" customWidth="1"/>
    <col min="5400" max="5400" width="12.42578125" style="42" customWidth="1"/>
    <col min="5401" max="5401" width="9.5703125" style="42" customWidth="1"/>
    <col min="5402" max="5402" width="10" style="42" customWidth="1"/>
    <col min="5403" max="5632" width="9.140625" style="42"/>
    <col min="5633" max="5633" width="3.5703125" style="42" customWidth="1"/>
    <col min="5634" max="5634" width="11.7109375" style="42" customWidth="1"/>
    <col min="5635" max="5635" width="8.5703125" style="42" customWidth="1"/>
    <col min="5636" max="5636" width="9.42578125" style="42" customWidth="1"/>
    <col min="5637" max="5637" width="8.85546875" style="42" customWidth="1"/>
    <col min="5638" max="5638" width="7.85546875" style="42" customWidth="1"/>
    <col min="5639" max="5639" width="9.5703125" style="42" customWidth="1"/>
    <col min="5640" max="5640" width="8" style="42" customWidth="1"/>
    <col min="5641" max="5641" width="8.7109375" style="42" customWidth="1"/>
    <col min="5642" max="5642" width="8.5703125" style="42" customWidth="1"/>
    <col min="5643" max="5643" width="8.140625" style="42" customWidth="1"/>
    <col min="5644" max="5644" width="8.42578125" style="42" customWidth="1"/>
    <col min="5645" max="5646" width="7.85546875" style="42" customWidth="1"/>
    <col min="5647" max="5647" width="8" style="42" customWidth="1"/>
    <col min="5648" max="5648" width="8.5703125" style="42" customWidth="1"/>
    <col min="5649" max="5649" width="8.7109375" style="42" customWidth="1"/>
    <col min="5650" max="5651" width="8.140625" style="42" customWidth="1"/>
    <col min="5652" max="5652" width="9.5703125" style="42" customWidth="1"/>
    <col min="5653" max="5654" width="9.140625" style="42" customWidth="1"/>
    <col min="5655" max="5655" width="9.5703125" style="42" customWidth="1"/>
    <col min="5656" max="5656" width="12.42578125" style="42" customWidth="1"/>
    <col min="5657" max="5657" width="9.5703125" style="42" customWidth="1"/>
    <col min="5658" max="5658" width="10" style="42" customWidth="1"/>
    <col min="5659" max="5888" width="9.140625" style="42"/>
    <col min="5889" max="5889" width="3.5703125" style="42" customWidth="1"/>
    <col min="5890" max="5890" width="11.7109375" style="42" customWidth="1"/>
    <col min="5891" max="5891" width="8.5703125" style="42" customWidth="1"/>
    <col min="5892" max="5892" width="9.42578125" style="42" customWidth="1"/>
    <col min="5893" max="5893" width="8.85546875" style="42" customWidth="1"/>
    <col min="5894" max="5894" width="7.85546875" style="42" customWidth="1"/>
    <col min="5895" max="5895" width="9.5703125" style="42" customWidth="1"/>
    <col min="5896" max="5896" width="8" style="42" customWidth="1"/>
    <col min="5897" max="5897" width="8.7109375" style="42" customWidth="1"/>
    <col min="5898" max="5898" width="8.5703125" style="42" customWidth="1"/>
    <col min="5899" max="5899" width="8.140625" style="42" customWidth="1"/>
    <col min="5900" max="5900" width="8.42578125" style="42" customWidth="1"/>
    <col min="5901" max="5902" width="7.85546875" style="42" customWidth="1"/>
    <col min="5903" max="5903" width="8" style="42" customWidth="1"/>
    <col min="5904" max="5904" width="8.5703125" style="42" customWidth="1"/>
    <col min="5905" max="5905" width="8.7109375" style="42" customWidth="1"/>
    <col min="5906" max="5907" width="8.140625" style="42" customWidth="1"/>
    <col min="5908" max="5908" width="9.5703125" style="42" customWidth="1"/>
    <col min="5909" max="5910" width="9.140625" style="42" customWidth="1"/>
    <col min="5911" max="5911" width="9.5703125" style="42" customWidth="1"/>
    <col min="5912" max="5912" width="12.42578125" style="42" customWidth="1"/>
    <col min="5913" max="5913" width="9.5703125" style="42" customWidth="1"/>
    <col min="5914" max="5914" width="10" style="42" customWidth="1"/>
    <col min="5915" max="6144" width="9.140625" style="42"/>
    <col min="6145" max="6145" width="3.5703125" style="42" customWidth="1"/>
    <col min="6146" max="6146" width="11.7109375" style="42" customWidth="1"/>
    <col min="6147" max="6147" width="8.5703125" style="42" customWidth="1"/>
    <col min="6148" max="6148" width="9.42578125" style="42" customWidth="1"/>
    <col min="6149" max="6149" width="8.85546875" style="42" customWidth="1"/>
    <col min="6150" max="6150" width="7.85546875" style="42" customWidth="1"/>
    <col min="6151" max="6151" width="9.5703125" style="42" customWidth="1"/>
    <col min="6152" max="6152" width="8" style="42" customWidth="1"/>
    <col min="6153" max="6153" width="8.7109375" style="42" customWidth="1"/>
    <col min="6154" max="6154" width="8.5703125" style="42" customWidth="1"/>
    <col min="6155" max="6155" width="8.140625" style="42" customWidth="1"/>
    <col min="6156" max="6156" width="8.42578125" style="42" customWidth="1"/>
    <col min="6157" max="6158" width="7.85546875" style="42" customWidth="1"/>
    <col min="6159" max="6159" width="8" style="42" customWidth="1"/>
    <col min="6160" max="6160" width="8.5703125" style="42" customWidth="1"/>
    <col min="6161" max="6161" width="8.7109375" style="42" customWidth="1"/>
    <col min="6162" max="6163" width="8.140625" style="42" customWidth="1"/>
    <col min="6164" max="6164" width="9.5703125" style="42" customWidth="1"/>
    <col min="6165" max="6166" width="9.140625" style="42" customWidth="1"/>
    <col min="6167" max="6167" width="9.5703125" style="42" customWidth="1"/>
    <col min="6168" max="6168" width="12.42578125" style="42" customWidth="1"/>
    <col min="6169" max="6169" width="9.5703125" style="42" customWidth="1"/>
    <col min="6170" max="6170" width="10" style="42" customWidth="1"/>
    <col min="6171" max="6400" width="9.140625" style="42"/>
    <col min="6401" max="6401" width="3.5703125" style="42" customWidth="1"/>
    <col min="6402" max="6402" width="11.7109375" style="42" customWidth="1"/>
    <col min="6403" max="6403" width="8.5703125" style="42" customWidth="1"/>
    <col min="6404" max="6404" width="9.42578125" style="42" customWidth="1"/>
    <col min="6405" max="6405" width="8.85546875" style="42" customWidth="1"/>
    <col min="6406" max="6406" width="7.85546875" style="42" customWidth="1"/>
    <col min="6407" max="6407" width="9.5703125" style="42" customWidth="1"/>
    <col min="6408" max="6408" width="8" style="42" customWidth="1"/>
    <col min="6409" max="6409" width="8.7109375" style="42" customWidth="1"/>
    <col min="6410" max="6410" width="8.5703125" style="42" customWidth="1"/>
    <col min="6411" max="6411" width="8.140625" style="42" customWidth="1"/>
    <col min="6412" max="6412" width="8.42578125" style="42" customWidth="1"/>
    <col min="6413" max="6414" width="7.85546875" style="42" customWidth="1"/>
    <col min="6415" max="6415" width="8" style="42" customWidth="1"/>
    <col min="6416" max="6416" width="8.5703125" style="42" customWidth="1"/>
    <col min="6417" max="6417" width="8.7109375" style="42" customWidth="1"/>
    <col min="6418" max="6419" width="8.140625" style="42" customWidth="1"/>
    <col min="6420" max="6420" width="9.5703125" style="42" customWidth="1"/>
    <col min="6421" max="6422" width="9.140625" style="42" customWidth="1"/>
    <col min="6423" max="6423" width="9.5703125" style="42" customWidth="1"/>
    <col min="6424" max="6424" width="12.42578125" style="42" customWidth="1"/>
    <col min="6425" max="6425" width="9.5703125" style="42" customWidth="1"/>
    <col min="6426" max="6426" width="10" style="42" customWidth="1"/>
    <col min="6427" max="6656" width="9.140625" style="42"/>
    <col min="6657" max="6657" width="3.5703125" style="42" customWidth="1"/>
    <col min="6658" max="6658" width="11.7109375" style="42" customWidth="1"/>
    <col min="6659" max="6659" width="8.5703125" style="42" customWidth="1"/>
    <col min="6660" max="6660" width="9.42578125" style="42" customWidth="1"/>
    <col min="6661" max="6661" width="8.85546875" style="42" customWidth="1"/>
    <col min="6662" max="6662" width="7.85546875" style="42" customWidth="1"/>
    <col min="6663" max="6663" width="9.5703125" style="42" customWidth="1"/>
    <col min="6664" max="6664" width="8" style="42" customWidth="1"/>
    <col min="6665" max="6665" width="8.7109375" style="42" customWidth="1"/>
    <col min="6666" max="6666" width="8.5703125" style="42" customWidth="1"/>
    <col min="6667" max="6667" width="8.140625" style="42" customWidth="1"/>
    <col min="6668" max="6668" width="8.42578125" style="42" customWidth="1"/>
    <col min="6669" max="6670" width="7.85546875" style="42" customWidth="1"/>
    <col min="6671" max="6671" width="8" style="42" customWidth="1"/>
    <col min="6672" max="6672" width="8.5703125" style="42" customWidth="1"/>
    <col min="6673" max="6673" width="8.7109375" style="42" customWidth="1"/>
    <col min="6674" max="6675" width="8.140625" style="42" customWidth="1"/>
    <col min="6676" max="6676" width="9.5703125" style="42" customWidth="1"/>
    <col min="6677" max="6678" width="9.140625" style="42" customWidth="1"/>
    <col min="6679" max="6679" width="9.5703125" style="42" customWidth="1"/>
    <col min="6680" max="6680" width="12.42578125" style="42" customWidth="1"/>
    <col min="6681" max="6681" width="9.5703125" style="42" customWidth="1"/>
    <col min="6682" max="6682" width="10" style="42" customWidth="1"/>
    <col min="6683" max="6912" width="9.140625" style="42"/>
    <col min="6913" max="6913" width="3.5703125" style="42" customWidth="1"/>
    <col min="6914" max="6914" width="11.7109375" style="42" customWidth="1"/>
    <col min="6915" max="6915" width="8.5703125" style="42" customWidth="1"/>
    <col min="6916" max="6916" width="9.42578125" style="42" customWidth="1"/>
    <col min="6917" max="6917" width="8.85546875" style="42" customWidth="1"/>
    <col min="6918" max="6918" width="7.85546875" style="42" customWidth="1"/>
    <col min="6919" max="6919" width="9.5703125" style="42" customWidth="1"/>
    <col min="6920" max="6920" width="8" style="42" customWidth="1"/>
    <col min="6921" max="6921" width="8.7109375" style="42" customWidth="1"/>
    <col min="6922" max="6922" width="8.5703125" style="42" customWidth="1"/>
    <col min="6923" max="6923" width="8.140625" style="42" customWidth="1"/>
    <col min="6924" max="6924" width="8.42578125" style="42" customWidth="1"/>
    <col min="6925" max="6926" width="7.85546875" style="42" customWidth="1"/>
    <col min="6927" max="6927" width="8" style="42" customWidth="1"/>
    <col min="6928" max="6928" width="8.5703125" style="42" customWidth="1"/>
    <col min="6929" max="6929" width="8.7109375" style="42" customWidth="1"/>
    <col min="6930" max="6931" width="8.140625" style="42" customWidth="1"/>
    <col min="6932" max="6932" width="9.5703125" style="42" customWidth="1"/>
    <col min="6933" max="6934" width="9.140625" style="42" customWidth="1"/>
    <col min="6935" max="6935" width="9.5703125" style="42" customWidth="1"/>
    <col min="6936" max="6936" width="12.42578125" style="42" customWidth="1"/>
    <col min="6937" max="6937" width="9.5703125" style="42" customWidth="1"/>
    <col min="6938" max="6938" width="10" style="42" customWidth="1"/>
    <col min="6939" max="7168" width="9.140625" style="42"/>
    <col min="7169" max="7169" width="3.5703125" style="42" customWidth="1"/>
    <col min="7170" max="7170" width="11.7109375" style="42" customWidth="1"/>
    <col min="7171" max="7171" width="8.5703125" style="42" customWidth="1"/>
    <col min="7172" max="7172" width="9.42578125" style="42" customWidth="1"/>
    <col min="7173" max="7173" width="8.85546875" style="42" customWidth="1"/>
    <col min="7174" max="7174" width="7.85546875" style="42" customWidth="1"/>
    <col min="7175" max="7175" width="9.5703125" style="42" customWidth="1"/>
    <col min="7176" max="7176" width="8" style="42" customWidth="1"/>
    <col min="7177" max="7177" width="8.7109375" style="42" customWidth="1"/>
    <col min="7178" max="7178" width="8.5703125" style="42" customWidth="1"/>
    <col min="7179" max="7179" width="8.140625" style="42" customWidth="1"/>
    <col min="7180" max="7180" width="8.42578125" style="42" customWidth="1"/>
    <col min="7181" max="7182" width="7.85546875" style="42" customWidth="1"/>
    <col min="7183" max="7183" width="8" style="42" customWidth="1"/>
    <col min="7184" max="7184" width="8.5703125" style="42" customWidth="1"/>
    <col min="7185" max="7185" width="8.7109375" style="42" customWidth="1"/>
    <col min="7186" max="7187" width="8.140625" style="42" customWidth="1"/>
    <col min="7188" max="7188" width="9.5703125" style="42" customWidth="1"/>
    <col min="7189" max="7190" width="9.140625" style="42" customWidth="1"/>
    <col min="7191" max="7191" width="9.5703125" style="42" customWidth="1"/>
    <col min="7192" max="7192" width="12.42578125" style="42" customWidth="1"/>
    <col min="7193" max="7193" width="9.5703125" style="42" customWidth="1"/>
    <col min="7194" max="7194" width="10" style="42" customWidth="1"/>
    <col min="7195" max="7424" width="9.140625" style="42"/>
    <col min="7425" max="7425" width="3.5703125" style="42" customWidth="1"/>
    <col min="7426" max="7426" width="11.7109375" style="42" customWidth="1"/>
    <col min="7427" max="7427" width="8.5703125" style="42" customWidth="1"/>
    <col min="7428" max="7428" width="9.42578125" style="42" customWidth="1"/>
    <col min="7429" max="7429" width="8.85546875" style="42" customWidth="1"/>
    <col min="7430" max="7430" width="7.85546875" style="42" customWidth="1"/>
    <col min="7431" max="7431" width="9.5703125" style="42" customWidth="1"/>
    <col min="7432" max="7432" width="8" style="42" customWidth="1"/>
    <col min="7433" max="7433" width="8.7109375" style="42" customWidth="1"/>
    <col min="7434" max="7434" width="8.5703125" style="42" customWidth="1"/>
    <col min="7435" max="7435" width="8.140625" style="42" customWidth="1"/>
    <col min="7436" max="7436" width="8.42578125" style="42" customWidth="1"/>
    <col min="7437" max="7438" width="7.85546875" style="42" customWidth="1"/>
    <col min="7439" max="7439" width="8" style="42" customWidth="1"/>
    <col min="7440" max="7440" width="8.5703125" style="42" customWidth="1"/>
    <col min="7441" max="7441" width="8.7109375" style="42" customWidth="1"/>
    <col min="7442" max="7443" width="8.140625" style="42" customWidth="1"/>
    <col min="7444" max="7444" width="9.5703125" style="42" customWidth="1"/>
    <col min="7445" max="7446" width="9.140625" style="42" customWidth="1"/>
    <col min="7447" max="7447" width="9.5703125" style="42" customWidth="1"/>
    <col min="7448" max="7448" width="12.42578125" style="42" customWidth="1"/>
    <col min="7449" max="7449" width="9.5703125" style="42" customWidth="1"/>
    <col min="7450" max="7450" width="10" style="42" customWidth="1"/>
    <col min="7451" max="7680" width="9.140625" style="42"/>
    <col min="7681" max="7681" width="3.5703125" style="42" customWidth="1"/>
    <col min="7682" max="7682" width="11.7109375" style="42" customWidth="1"/>
    <col min="7683" max="7683" width="8.5703125" style="42" customWidth="1"/>
    <col min="7684" max="7684" width="9.42578125" style="42" customWidth="1"/>
    <col min="7685" max="7685" width="8.85546875" style="42" customWidth="1"/>
    <col min="7686" max="7686" width="7.85546875" style="42" customWidth="1"/>
    <col min="7687" max="7687" width="9.5703125" style="42" customWidth="1"/>
    <col min="7688" max="7688" width="8" style="42" customWidth="1"/>
    <col min="7689" max="7689" width="8.7109375" style="42" customWidth="1"/>
    <col min="7690" max="7690" width="8.5703125" style="42" customWidth="1"/>
    <col min="7691" max="7691" width="8.140625" style="42" customWidth="1"/>
    <col min="7692" max="7692" width="8.42578125" style="42" customWidth="1"/>
    <col min="7693" max="7694" width="7.85546875" style="42" customWidth="1"/>
    <col min="7695" max="7695" width="8" style="42" customWidth="1"/>
    <col min="7696" max="7696" width="8.5703125" style="42" customWidth="1"/>
    <col min="7697" max="7697" width="8.7109375" style="42" customWidth="1"/>
    <col min="7698" max="7699" width="8.140625" style="42" customWidth="1"/>
    <col min="7700" max="7700" width="9.5703125" style="42" customWidth="1"/>
    <col min="7701" max="7702" width="9.140625" style="42" customWidth="1"/>
    <col min="7703" max="7703" width="9.5703125" style="42" customWidth="1"/>
    <col min="7704" max="7704" width="12.42578125" style="42" customWidth="1"/>
    <col min="7705" max="7705" width="9.5703125" style="42" customWidth="1"/>
    <col min="7706" max="7706" width="10" style="42" customWidth="1"/>
    <col min="7707" max="7936" width="9.140625" style="42"/>
    <col min="7937" max="7937" width="3.5703125" style="42" customWidth="1"/>
    <col min="7938" max="7938" width="11.7109375" style="42" customWidth="1"/>
    <col min="7939" max="7939" width="8.5703125" style="42" customWidth="1"/>
    <col min="7940" max="7940" width="9.42578125" style="42" customWidth="1"/>
    <col min="7941" max="7941" width="8.85546875" style="42" customWidth="1"/>
    <col min="7942" max="7942" width="7.85546875" style="42" customWidth="1"/>
    <col min="7943" max="7943" width="9.5703125" style="42" customWidth="1"/>
    <col min="7944" max="7944" width="8" style="42" customWidth="1"/>
    <col min="7945" max="7945" width="8.7109375" style="42" customWidth="1"/>
    <col min="7946" max="7946" width="8.5703125" style="42" customWidth="1"/>
    <col min="7947" max="7947" width="8.140625" style="42" customWidth="1"/>
    <col min="7948" max="7948" width="8.42578125" style="42" customWidth="1"/>
    <col min="7949" max="7950" width="7.85546875" style="42" customWidth="1"/>
    <col min="7951" max="7951" width="8" style="42" customWidth="1"/>
    <col min="7952" max="7952" width="8.5703125" style="42" customWidth="1"/>
    <col min="7953" max="7953" width="8.7109375" style="42" customWidth="1"/>
    <col min="7954" max="7955" width="8.140625" style="42" customWidth="1"/>
    <col min="7956" max="7956" width="9.5703125" style="42" customWidth="1"/>
    <col min="7957" max="7958" width="9.140625" style="42" customWidth="1"/>
    <col min="7959" max="7959" width="9.5703125" style="42" customWidth="1"/>
    <col min="7960" max="7960" width="12.42578125" style="42" customWidth="1"/>
    <col min="7961" max="7961" width="9.5703125" style="42" customWidth="1"/>
    <col min="7962" max="7962" width="10" style="42" customWidth="1"/>
    <col min="7963" max="8192" width="9.140625" style="42"/>
    <col min="8193" max="8193" width="3.5703125" style="42" customWidth="1"/>
    <col min="8194" max="8194" width="11.7109375" style="42" customWidth="1"/>
    <col min="8195" max="8195" width="8.5703125" style="42" customWidth="1"/>
    <col min="8196" max="8196" width="9.42578125" style="42" customWidth="1"/>
    <col min="8197" max="8197" width="8.85546875" style="42" customWidth="1"/>
    <col min="8198" max="8198" width="7.85546875" style="42" customWidth="1"/>
    <col min="8199" max="8199" width="9.5703125" style="42" customWidth="1"/>
    <col min="8200" max="8200" width="8" style="42" customWidth="1"/>
    <col min="8201" max="8201" width="8.7109375" style="42" customWidth="1"/>
    <col min="8202" max="8202" width="8.5703125" style="42" customWidth="1"/>
    <col min="8203" max="8203" width="8.140625" style="42" customWidth="1"/>
    <col min="8204" max="8204" width="8.42578125" style="42" customWidth="1"/>
    <col min="8205" max="8206" width="7.85546875" style="42" customWidth="1"/>
    <col min="8207" max="8207" width="8" style="42" customWidth="1"/>
    <col min="8208" max="8208" width="8.5703125" style="42" customWidth="1"/>
    <col min="8209" max="8209" width="8.7109375" style="42" customWidth="1"/>
    <col min="8210" max="8211" width="8.140625" style="42" customWidth="1"/>
    <col min="8212" max="8212" width="9.5703125" style="42" customWidth="1"/>
    <col min="8213" max="8214" width="9.140625" style="42" customWidth="1"/>
    <col min="8215" max="8215" width="9.5703125" style="42" customWidth="1"/>
    <col min="8216" max="8216" width="12.42578125" style="42" customWidth="1"/>
    <col min="8217" max="8217" width="9.5703125" style="42" customWidth="1"/>
    <col min="8218" max="8218" width="10" style="42" customWidth="1"/>
    <col min="8219" max="8448" width="9.140625" style="42"/>
    <col min="8449" max="8449" width="3.5703125" style="42" customWidth="1"/>
    <col min="8450" max="8450" width="11.7109375" style="42" customWidth="1"/>
    <col min="8451" max="8451" width="8.5703125" style="42" customWidth="1"/>
    <col min="8452" max="8452" width="9.42578125" style="42" customWidth="1"/>
    <col min="8453" max="8453" width="8.85546875" style="42" customWidth="1"/>
    <col min="8454" max="8454" width="7.85546875" style="42" customWidth="1"/>
    <col min="8455" max="8455" width="9.5703125" style="42" customWidth="1"/>
    <col min="8456" max="8456" width="8" style="42" customWidth="1"/>
    <col min="8457" max="8457" width="8.7109375" style="42" customWidth="1"/>
    <col min="8458" max="8458" width="8.5703125" style="42" customWidth="1"/>
    <col min="8459" max="8459" width="8.140625" style="42" customWidth="1"/>
    <col min="8460" max="8460" width="8.42578125" style="42" customWidth="1"/>
    <col min="8461" max="8462" width="7.85546875" style="42" customWidth="1"/>
    <col min="8463" max="8463" width="8" style="42" customWidth="1"/>
    <col min="8464" max="8464" width="8.5703125" style="42" customWidth="1"/>
    <col min="8465" max="8465" width="8.7109375" style="42" customWidth="1"/>
    <col min="8466" max="8467" width="8.140625" style="42" customWidth="1"/>
    <col min="8468" max="8468" width="9.5703125" style="42" customWidth="1"/>
    <col min="8469" max="8470" width="9.140625" style="42" customWidth="1"/>
    <col min="8471" max="8471" width="9.5703125" style="42" customWidth="1"/>
    <col min="8472" max="8472" width="12.42578125" style="42" customWidth="1"/>
    <col min="8473" max="8473" width="9.5703125" style="42" customWidth="1"/>
    <col min="8474" max="8474" width="10" style="42" customWidth="1"/>
    <col min="8475" max="8704" width="9.140625" style="42"/>
    <col min="8705" max="8705" width="3.5703125" style="42" customWidth="1"/>
    <col min="8706" max="8706" width="11.7109375" style="42" customWidth="1"/>
    <col min="8707" max="8707" width="8.5703125" style="42" customWidth="1"/>
    <col min="8708" max="8708" width="9.42578125" style="42" customWidth="1"/>
    <col min="8709" max="8709" width="8.85546875" style="42" customWidth="1"/>
    <col min="8710" max="8710" width="7.85546875" style="42" customWidth="1"/>
    <col min="8711" max="8711" width="9.5703125" style="42" customWidth="1"/>
    <col min="8712" max="8712" width="8" style="42" customWidth="1"/>
    <col min="8713" max="8713" width="8.7109375" style="42" customWidth="1"/>
    <col min="8714" max="8714" width="8.5703125" style="42" customWidth="1"/>
    <col min="8715" max="8715" width="8.140625" style="42" customWidth="1"/>
    <col min="8716" max="8716" width="8.42578125" style="42" customWidth="1"/>
    <col min="8717" max="8718" width="7.85546875" style="42" customWidth="1"/>
    <col min="8719" max="8719" width="8" style="42" customWidth="1"/>
    <col min="8720" max="8720" width="8.5703125" style="42" customWidth="1"/>
    <col min="8721" max="8721" width="8.7109375" style="42" customWidth="1"/>
    <col min="8722" max="8723" width="8.140625" style="42" customWidth="1"/>
    <col min="8724" max="8724" width="9.5703125" style="42" customWidth="1"/>
    <col min="8725" max="8726" width="9.140625" style="42" customWidth="1"/>
    <col min="8727" max="8727" width="9.5703125" style="42" customWidth="1"/>
    <col min="8728" max="8728" width="12.42578125" style="42" customWidth="1"/>
    <col min="8729" max="8729" width="9.5703125" style="42" customWidth="1"/>
    <col min="8730" max="8730" width="10" style="42" customWidth="1"/>
    <col min="8731" max="8960" width="9.140625" style="42"/>
    <col min="8961" max="8961" width="3.5703125" style="42" customWidth="1"/>
    <col min="8962" max="8962" width="11.7109375" style="42" customWidth="1"/>
    <col min="8963" max="8963" width="8.5703125" style="42" customWidth="1"/>
    <col min="8964" max="8964" width="9.42578125" style="42" customWidth="1"/>
    <col min="8965" max="8965" width="8.85546875" style="42" customWidth="1"/>
    <col min="8966" max="8966" width="7.85546875" style="42" customWidth="1"/>
    <col min="8967" max="8967" width="9.5703125" style="42" customWidth="1"/>
    <col min="8968" max="8968" width="8" style="42" customWidth="1"/>
    <col min="8969" max="8969" width="8.7109375" style="42" customWidth="1"/>
    <col min="8970" max="8970" width="8.5703125" style="42" customWidth="1"/>
    <col min="8971" max="8971" width="8.140625" style="42" customWidth="1"/>
    <col min="8972" max="8972" width="8.42578125" style="42" customWidth="1"/>
    <col min="8973" max="8974" width="7.85546875" style="42" customWidth="1"/>
    <col min="8975" max="8975" width="8" style="42" customWidth="1"/>
    <col min="8976" max="8976" width="8.5703125" style="42" customWidth="1"/>
    <col min="8977" max="8977" width="8.7109375" style="42" customWidth="1"/>
    <col min="8978" max="8979" width="8.140625" style="42" customWidth="1"/>
    <col min="8980" max="8980" width="9.5703125" style="42" customWidth="1"/>
    <col min="8981" max="8982" width="9.140625" style="42" customWidth="1"/>
    <col min="8983" max="8983" width="9.5703125" style="42" customWidth="1"/>
    <col min="8984" max="8984" width="12.42578125" style="42" customWidth="1"/>
    <col min="8985" max="8985" width="9.5703125" style="42" customWidth="1"/>
    <col min="8986" max="8986" width="10" style="42" customWidth="1"/>
    <col min="8987" max="9216" width="9.140625" style="42"/>
    <col min="9217" max="9217" width="3.5703125" style="42" customWidth="1"/>
    <col min="9218" max="9218" width="11.7109375" style="42" customWidth="1"/>
    <col min="9219" max="9219" width="8.5703125" style="42" customWidth="1"/>
    <col min="9220" max="9220" width="9.42578125" style="42" customWidth="1"/>
    <col min="9221" max="9221" width="8.85546875" style="42" customWidth="1"/>
    <col min="9222" max="9222" width="7.85546875" style="42" customWidth="1"/>
    <col min="9223" max="9223" width="9.5703125" style="42" customWidth="1"/>
    <col min="9224" max="9224" width="8" style="42" customWidth="1"/>
    <col min="9225" max="9225" width="8.7109375" style="42" customWidth="1"/>
    <col min="9226" max="9226" width="8.5703125" style="42" customWidth="1"/>
    <col min="9227" max="9227" width="8.140625" style="42" customWidth="1"/>
    <col min="9228" max="9228" width="8.42578125" style="42" customWidth="1"/>
    <col min="9229" max="9230" width="7.85546875" style="42" customWidth="1"/>
    <col min="9231" max="9231" width="8" style="42" customWidth="1"/>
    <col min="9232" max="9232" width="8.5703125" style="42" customWidth="1"/>
    <col min="9233" max="9233" width="8.7109375" style="42" customWidth="1"/>
    <col min="9234" max="9235" width="8.140625" style="42" customWidth="1"/>
    <col min="9236" max="9236" width="9.5703125" style="42" customWidth="1"/>
    <col min="9237" max="9238" width="9.140625" style="42" customWidth="1"/>
    <col min="9239" max="9239" width="9.5703125" style="42" customWidth="1"/>
    <col min="9240" max="9240" width="12.42578125" style="42" customWidth="1"/>
    <col min="9241" max="9241" width="9.5703125" style="42" customWidth="1"/>
    <col min="9242" max="9242" width="10" style="42" customWidth="1"/>
    <col min="9243" max="9472" width="9.140625" style="42"/>
    <col min="9473" max="9473" width="3.5703125" style="42" customWidth="1"/>
    <col min="9474" max="9474" width="11.7109375" style="42" customWidth="1"/>
    <col min="9475" max="9475" width="8.5703125" style="42" customWidth="1"/>
    <col min="9476" max="9476" width="9.42578125" style="42" customWidth="1"/>
    <col min="9477" max="9477" width="8.85546875" style="42" customWidth="1"/>
    <col min="9478" max="9478" width="7.85546875" style="42" customWidth="1"/>
    <col min="9479" max="9479" width="9.5703125" style="42" customWidth="1"/>
    <col min="9480" max="9480" width="8" style="42" customWidth="1"/>
    <col min="9481" max="9481" width="8.7109375" style="42" customWidth="1"/>
    <col min="9482" max="9482" width="8.5703125" style="42" customWidth="1"/>
    <col min="9483" max="9483" width="8.140625" style="42" customWidth="1"/>
    <col min="9484" max="9484" width="8.42578125" style="42" customWidth="1"/>
    <col min="9485" max="9486" width="7.85546875" style="42" customWidth="1"/>
    <col min="9487" max="9487" width="8" style="42" customWidth="1"/>
    <col min="9488" max="9488" width="8.5703125" style="42" customWidth="1"/>
    <col min="9489" max="9489" width="8.7109375" style="42" customWidth="1"/>
    <col min="9490" max="9491" width="8.140625" style="42" customWidth="1"/>
    <col min="9492" max="9492" width="9.5703125" style="42" customWidth="1"/>
    <col min="9493" max="9494" width="9.140625" style="42" customWidth="1"/>
    <col min="9495" max="9495" width="9.5703125" style="42" customWidth="1"/>
    <col min="9496" max="9496" width="12.42578125" style="42" customWidth="1"/>
    <col min="9497" max="9497" width="9.5703125" style="42" customWidth="1"/>
    <col min="9498" max="9498" width="10" style="42" customWidth="1"/>
    <col min="9499" max="9728" width="9.140625" style="42"/>
    <col min="9729" max="9729" width="3.5703125" style="42" customWidth="1"/>
    <col min="9730" max="9730" width="11.7109375" style="42" customWidth="1"/>
    <col min="9731" max="9731" width="8.5703125" style="42" customWidth="1"/>
    <col min="9732" max="9732" width="9.42578125" style="42" customWidth="1"/>
    <col min="9733" max="9733" width="8.85546875" style="42" customWidth="1"/>
    <col min="9734" max="9734" width="7.85546875" style="42" customWidth="1"/>
    <col min="9735" max="9735" width="9.5703125" style="42" customWidth="1"/>
    <col min="9736" max="9736" width="8" style="42" customWidth="1"/>
    <col min="9737" max="9737" width="8.7109375" style="42" customWidth="1"/>
    <col min="9738" max="9738" width="8.5703125" style="42" customWidth="1"/>
    <col min="9739" max="9739" width="8.140625" style="42" customWidth="1"/>
    <col min="9740" max="9740" width="8.42578125" style="42" customWidth="1"/>
    <col min="9741" max="9742" width="7.85546875" style="42" customWidth="1"/>
    <col min="9743" max="9743" width="8" style="42" customWidth="1"/>
    <col min="9744" max="9744" width="8.5703125" style="42" customWidth="1"/>
    <col min="9745" max="9745" width="8.7109375" style="42" customWidth="1"/>
    <col min="9746" max="9747" width="8.140625" style="42" customWidth="1"/>
    <col min="9748" max="9748" width="9.5703125" style="42" customWidth="1"/>
    <col min="9749" max="9750" width="9.140625" style="42" customWidth="1"/>
    <col min="9751" max="9751" width="9.5703125" style="42" customWidth="1"/>
    <col min="9752" max="9752" width="12.42578125" style="42" customWidth="1"/>
    <col min="9753" max="9753" width="9.5703125" style="42" customWidth="1"/>
    <col min="9754" max="9754" width="10" style="42" customWidth="1"/>
    <col min="9755" max="9984" width="9.140625" style="42"/>
    <col min="9985" max="9985" width="3.5703125" style="42" customWidth="1"/>
    <col min="9986" max="9986" width="11.7109375" style="42" customWidth="1"/>
    <col min="9987" max="9987" width="8.5703125" style="42" customWidth="1"/>
    <col min="9988" max="9988" width="9.42578125" style="42" customWidth="1"/>
    <col min="9989" max="9989" width="8.85546875" style="42" customWidth="1"/>
    <col min="9990" max="9990" width="7.85546875" style="42" customWidth="1"/>
    <col min="9991" max="9991" width="9.5703125" style="42" customWidth="1"/>
    <col min="9992" max="9992" width="8" style="42" customWidth="1"/>
    <col min="9993" max="9993" width="8.7109375" style="42" customWidth="1"/>
    <col min="9994" max="9994" width="8.5703125" style="42" customWidth="1"/>
    <col min="9995" max="9995" width="8.140625" style="42" customWidth="1"/>
    <col min="9996" max="9996" width="8.42578125" style="42" customWidth="1"/>
    <col min="9997" max="9998" width="7.85546875" style="42" customWidth="1"/>
    <col min="9999" max="9999" width="8" style="42" customWidth="1"/>
    <col min="10000" max="10000" width="8.5703125" style="42" customWidth="1"/>
    <col min="10001" max="10001" width="8.7109375" style="42" customWidth="1"/>
    <col min="10002" max="10003" width="8.140625" style="42" customWidth="1"/>
    <col min="10004" max="10004" width="9.5703125" style="42" customWidth="1"/>
    <col min="10005" max="10006" width="9.140625" style="42" customWidth="1"/>
    <col min="10007" max="10007" width="9.5703125" style="42" customWidth="1"/>
    <col min="10008" max="10008" width="12.42578125" style="42" customWidth="1"/>
    <col min="10009" max="10009" width="9.5703125" style="42" customWidth="1"/>
    <col min="10010" max="10010" width="10" style="42" customWidth="1"/>
    <col min="10011" max="10240" width="9.140625" style="42"/>
    <col min="10241" max="10241" width="3.5703125" style="42" customWidth="1"/>
    <col min="10242" max="10242" width="11.7109375" style="42" customWidth="1"/>
    <col min="10243" max="10243" width="8.5703125" style="42" customWidth="1"/>
    <col min="10244" max="10244" width="9.42578125" style="42" customWidth="1"/>
    <col min="10245" max="10245" width="8.85546875" style="42" customWidth="1"/>
    <col min="10246" max="10246" width="7.85546875" style="42" customWidth="1"/>
    <col min="10247" max="10247" width="9.5703125" style="42" customWidth="1"/>
    <col min="10248" max="10248" width="8" style="42" customWidth="1"/>
    <col min="10249" max="10249" width="8.7109375" style="42" customWidth="1"/>
    <col min="10250" max="10250" width="8.5703125" style="42" customWidth="1"/>
    <col min="10251" max="10251" width="8.140625" style="42" customWidth="1"/>
    <col min="10252" max="10252" width="8.42578125" style="42" customWidth="1"/>
    <col min="10253" max="10254" width="7.85546875" style="42" customWidth="1"/>
    <col min="10255" max="10255" width="8" style="42" customWidth="1"/>
    <col min="10256" max="10256" width="8.5703125" style="42" customWidth="1"/>
    <col min="10257" max="10257" width="8.7109375" style="42" customWidth="1"/>
    <col min="10258" max="10259" width="8.140625" style="42" customWidth="1"/>
    <col min="10260" max="10260" width="9.5703125" style="42" customWidth="1"/>
    <col min="10261" max="10262" width="9.140625" style="42" customWidth="1"/>
    <col min="10263" max="10263" width="9.5703125" style="42" customWidth="1"/>
    <col min="10264" max="10264" width="12.42578125" style="42" customWidth="1"/>
    <col min="10265" max="10265" width="9.5703125" style="42" customWidth="1"/>
    <col min="10266" max="10266" width="10" style="42" customWidth="1"/>
    <col min="10267" max="10496" width="9.140625" style="42"/>
    <col min="10497" max="10497" width="3.5703125" style="42" customWidth="1"/>
    <col min="10498" max="10498" width="11.7109375" style="42" customWidth="1"/>
    <col min="10499" max="10499" width="8.5703125" style="42" customWidth="1"/>
    <col min="10500" max="10500" width="9.42578125" style="42" customWidth="1"/>
    <col min="10501" max="10501" width="8.85546875" style="42" customWidth="1"/>
    <col min="10502" max="10502" width="7.85546875" style="42" customWidth="1"/>
    <col min="10503" max="10503" width="9.5703125" style="42" customWidth="1"/>
    <col min="10504" max="10504" width="8" style="42" customWidth="1"/>
    <col min="10505" max="10505" width="8.7109375" style="42" customWidth="1"/>
    <col min="10506" max="10506" width="8.5703125" style="42" customWidth="1"/>
    <col min="10507" max="10507" width="8.140625" style="42" customWidth="1"/>
    <col min="10508" max="10508" width="8.42578125" style="42" customWidth="1"/>
    <col min="10509" max="10510" width="7.85546875" style="42" customWidth="1"/>
    <col min="10511" max="10511" width="8" style="42" customWidth="1"/>
    <col min="10512" max="10512" width="8.5703125" style="42" customWidth="1"/>
    <col min="10513" max="10513" width="8.7109375" style="42" customWidth="1"/>
    <col min="10514" max="10515" width="8.140625" style="42" customWidth="1"/>
    <col min="10516" max="10516" width="9.5703125" style="42" customWidth="1"/>
    <col min="10517" max="10518" width="9.140625" style="42" customWidth="1"/>
    <col min="10519" max="10519" width="9.5703125" style="42" customWidth="1"/>
    <col min="10520" max="10520" width="12.42578125" style="42" customWidth="1"/>
    <col min="10521" max="10521" width="9.5703125" style="42" customWidth="1"/>
    <col min="10522" max="10522" width="10" style="42" customWidth="1"/>
    <col min="10523" max="10752" width="9.140625" style="42"/>
    <col min="10753" max="10753" width="3.5703125" style="42" customWidth="1"/>
    <col min="10754" max="10754" width="11.7109375" style="42" customWidth="1"/>
    <col min="10755" max="10755" width="8.5703125" style="42" customWidth="1"/>
    <col min="10756" max="10756" width="9.42578125" style="42" customWidth="1"/>
    <col min="10757" max="10757" width="8.85546875" style="42" customWidth="1"/>
    <col min="10758" max="10758" width="7.85546875" style="42" customWidth="1"/>
    <col min="10759" max="10759" width="9.5703125" style="42" customWidth="1"/>
    <col min="10760" max="10760" width="8" style="42" customWidth="1"/>
    <col min="10761" max="10761" width="8.7109375" style="42" customWidth="1"/>
    <col min="10762" max="10762" width="8.5703125" style="42" customWidth="1"/>
    <col min="10763" max="10763" width="8.140625" style="42" customWidth="1"/>
    <col min="10764" max="10764" width="8.42578125" style="42" customWidth="1"/>
    <col min="10765" max="10766" width="7.85546875" style="42" customWidth="1"/>
    <col min="10767" max="10767" width="8" style="42" customWidth="1"/>
    <col min="10768" max="10768" width="8.5703125" style="42" customWidth="1"/>
    <col min="10769" max="10769" width="8.7109375" style="42" customWidth="1"/>
    <col min="10770" max="10771" width="8.140625" style="42" customWidth="1"/>
    <col min="10772" max="10772" width="9.5703125" style="42" customWidth="1"/>
    <col min="10773" max="10774" width="9.140625" style="42" customWidth="1"/>
    <col min="10775" max="10775" width="9.5703125" style="42" customWidth="1"/>
    <col min="10776" max="10776" width="12.42578125" style="42" customWidth="1"/>
    <col min="10777" max="10777" width="9.5703125" style="42" customWidth="1"/>
    <col min="10778" max="10778" width="10" style="42" customWidth="1"/>
    <col min="10779" max="11008" width="9.140625" style="42"/>
    <col min="11009" max="11009" width="3.5703125" style="42" customWidth="1"/>
    <col min="11010" max="11010" width="11.7109375" style="42" customWidth="1"/>
    <col min="11011" max="11011" width="8.5703125" style="42" customWidth="1"/>
    <col min="11012" max="11012" width="9.42578125" style="42" customWidth="1"/>
    <col min="11013" max="11013" width="8.85546875" style="42" customWidth="1"/>
    <col min="11014" max="11014" width="7.85546875" style="42" customWidth="1"/>
    <col min="11015" max="11015" width="9.5703125" style="42" customWidth="1"/>
    <col min="11016" max="11016" width="8" style="42" customWidth="1"/>
    <col min="11017" max="11017" width="8.7109375" style="42" customWidth="1"/>
    <col min="11018" max="11018" width="8.5703125" style="42" customWidth="1"/>
    <col min="11019" max="11019" width="8.140625" style="42" customWidth="1"/>
    <col min="11020" max="11020" width="8.42578125" style="42" customWidth="1"/>
    <col min="11021" max="11022" width="7.85546875" style="42" customWidth="1"/>
    <col min="11023" max="11023" width="8" style="42" customWidth="1"/>
    <col min="11024" max="11024" width="8.5703125" style="42" customWidth="1"/>
    <col min="11025" max="11025" width="8.7109375" style="42" customWidth="1"/>
    <col min="11026" max="11027" width="8.140625" style="42" customWidth="1"/>
    <col min="11028" max="11028" width="9.5703125" style="42" customWidth="1"/>
    <col min="11029" max="11030" width="9.140625" style="42" customWidth="1"/>
    <col min="11031" max="11031" width="9.5703125" style="42" customWidth="1"/>
    <col min="11032" max="11032" width="12.42578125" style="42" customWidth="1"/>
    <col min="11033" max="11033" width="9.5703125" style="42" customWidth="1"/>
    <col min="11034" max="11034" width="10" style="42" customWidth="1"/>
    <col min="11035" max="11264" width="9.140625" style="42"/>
    <col min="11265" max="11265" width="3.5703125" style="42" customWidth="1"/>
    <col min="11266" max="11266" width="11.7109375" style="42" customWidth="1"/>
    <col min="11267" max="11267" width="8.5703125" style="42" customWidth="1"/>
    <col min="11268" max="11268" width="9.42578125" style="42" customWidth="1"/>
    <col min="11269" max="11269" width="8.85546875" style="42" customWidth="1"/>
    <col min="11270" max="11270" width="7.85546875" style="42" customWidth="1"/>
    <col min="11271" max="11271" width="9.5703125" style="42" customWidth="1"/>
    <col min="11272" max="11272" width="8" style="42" customWidth="1"/>
    <col min="11273" max="11273" width="8.7109375" style="42" customWidth="1"/>
    <col min="11274" max="11274" width="8.5703125" style="42" customWidth="1"/>
    <col min="11275" max="11275" width="8.140625" style="42" customWidth="1"/>
    <col min="11276" max="11276" width="8.42578125" style="42" customWidth="1"/>
    <col min="11277" max="11278" width="7.85546875" style="42" customWidth="1"/>
    <col min="11279" max="11279" width="8" style="42" customWidth="1"/>
    <col min="11280" max="11280" width="8.5703125" style="42" customWidth="1"/>
    <col min="11281" max="11281" width="8.7109375" style="42" customWidth="1"/>
    <col min="11282" max="11283" width="8.140625" style="42" customWidth="1"/>
    <col min="11284" max="11284" width="9.5703125" style="42" customWidth="1"/>
    <col min="11285" max="11286" width="9.140625" style="42" customWidth="1"/>
    <col min="11287" max="11287" width="9.5703125" style="42" customWidth="1"/>
    <col min="11288" max="11288" width="12.42578125" style="42" customWidth="1"/>
    <col min="11289" max="11289" width="9.5703125" style="42" customWidth="1"/>
    <col min="11290" max="11290" width="10" style="42" customWidth="1"/>
    <col min="11291" max="11520" width="9.140625" style="42"/>
    <col min="11521" max="11521" width="3.5703125" style="42" customWidth="1"/>
    <col min="11522" max="11522" width="11.7109375" style="42" customWidth="1"/>
    <col min="11523" max="11523" width="8.5703125" style="42" customWidth="1"/>
    <col min="11524" max="11524" width="9.42578125" style="42" customWidth="1"/>
    <col min="11525" max="11525" width="8.85546875" style="42" customWidth="1"/>
    <col min="11526" max="11526" width="7.85546875" style="42" customWidth="1"/>
    <col min="11527" max="11527" width="9.5703125" style="42" customWidth="1"/>
    <col min="11528" max="11528" width="8" style="42" customWidth="1"/>
    <col min="11529" max="11529" width="8.7109375" style="42" customWidth="1"/>
    <col min="11530" max="11530" width="8.5703125" style="42" customWidth="1"/>
    <col min="11531" max="11531" width="8.140625" style="42" customWidth="1"/>
    <col min="11532" max="11532" width="8.42578125" style="42" customWidth="1"/>
    <col min="11533" max="11534" width="7.85546875" style="42" customWidth="1"/>
    <col min="11535" max="11535" width="8" style="42" customWidth="1"/>
    <col min="11536" max="11536" width="8.5703125" style="42" customWidth="1"/>
    <col min="11537" max="11537" width="8.7109375" style="42" customWidth="1"/>
    <col min="11538" max="11539" width="8.140625" style="42" customWidth="1"/>
    <col min="11540" max="11540" width="9.5703125" style="42" customWidth="1"/>
    <col min="11541" max="11542" width="9.140625" style="42" customWidth="1"/>
    <col min="11543" max="11543" width="9.5703125" style="42" customWidth="1"/>
    <col min="11544" max="11544" width="12.42578125" style="42" customWidth="1"/>
    <col min="11545" max="11545" width="9.5703125" style="42" customWidth="1"/>
    <col min="11546" max="11546" width="10" style="42" customWidth="1"/>
    <col min="11547" max="11776" width="9.140625" style="42"/>
    <col min="11777" max="11777" width="3.5703125" style="42" customWidth="1"/>
    <col min="11778" max="11778" width="11.7109375" style="42" customWidth="1"/>
    <col min="11779" max="11779" width="8.5703125" style="42" customWidth="1"/>
    <col min="11780" max="11780" width="9.42578125" style="42" customWidth="1"/>
    <col min="11781" max="11781" width="8.85546875" style="42" customWidth="1"/>
    <col min="11782" max="11782" width="7.85546875" style="42" customWidth="1"/>
    <col min="11783" max="11783" width="9.5703125" style="42" customWidth="1"/>
    <col min="11784" max="11784" width="8" style="42" customWidth="1"/>
    <col min="11785" max="11785" width="8.7109375" style="42" customWidth="1"/>
    <col min="11786" max="11786" width="8.5703125" style="42" customWidth="1"/>
    <col min="11787" max="11787" width="8.140625" style="42" customWidth="1"/>
    <col min="11788" max="11788" width="8.42578125" style="42" customWidth="1"/>
    <col min="11789" max="11790" width="7.85546875" style="42" customWidth="1"/>
    <col min="11791" max="11791" width="8" style="42" customWidth="1"/>
    <col min="11792" max="11792" width="8.5703125" style="42" customWidth="1"/>
    <col min="11793" max="11793" width="8.7109375" style="42" customWidth="1"/>
    <col min="11794" max="11795" width="8.140625" style="42" customWidth="1"/>
    <col min="11796" max="11796" width="9.5703125" style="42" customWidth="1"/>
    <col min="11797" max="11798" width="9.140625" style="42" customWidth="1"/>
    <col min="11799" max="11799" width="9.5703125" style="42" customWidth="1"/>
    <col min="11800" max="11800" width="12.42578125" style="42" customWidth="1"/>
    <col min="11801" max="11801" width="9.5703125" style="42" customWidth="1"/>
    <col min="11802" max="11802" width="10" style="42" customWidth="1"/>
    <col min="11803" max="12032" width="9.140625" style="42"/>
    <col min="12033" max="12033" width="3.5703125" style="42" customWidth="1"/>
    <col min="12034" max="12034" width="11.7109375" style="42" customWidth="1"/>
    <col min="12035" max="12035" width="8.5703125" style="42" customWidth="1"/>
    <col min="12036" max="12036" width="9.42578125" style="42" customWidth="1"/>
    <col min="12037" max="12037" width="8.85546875" style="42" customWidth="1"/>
    <col min="12038" max="12038" width="7.85546875" style="42" customWidth="1"/>
    <col min="12039" max="12039" width="9.5703125" style="42" customWidth="1"/>
    <col min="12040" max="12040" width="8" style="42" customWidth="1"/>
    <col min="12041" max="12041" width="8.7109375" style="42" customWidth="1"/>
    <col min="12042" max="12042" width="8.5703125" style="42" customWidth="1"/>
    <col min="12043" max="12043" width="8.140625" style="42" customWidth="1"/>
    <col min="12044" max="12044" width="8.42578125" style="42" customWidth="1"/>
    <col min="12045" max="12046" width="7.85546875" style="42" customWidth="1"/>
    <col min="12047" max="12047" width="8" style="42" customWidth="1"/>
    <col min="12048" max="12048" width="8.5703125" style="42" customWidth="1"/>
    <col min="12049" max="12049" width="8.7109375" style="42" customWidth="1"/>
    <col min="12050" max="12051" width="8.140625" style="42" customWidth="1"/>
    <col min="12052" max="12052" width="9.5703125" style="42" customWidth="1"/>
    <col min="12053" max="12054" width="9.140625" style="42" customWidth="1"/>
    <col min="12055" max="12055" width="9.5703125" style="42" customWidth="1"/>
    <col min="12056" max="12056" width="12.42578125" style="42" customWidth="1"/>
    <col min="12057" max="12057" width="9.5703125" style="42" customWidth="1"/>
    <col min="12058" max="12058" width="10" style="42" customWidth="1"/>
    <col min="12059" max="12288" width="9.140625" style="42"/>
    <col min="12289" max="12289" width="3.5703125" style="42" customWidth="1"/>
    <col min="12290" max="12290" width="11.7109375" style="42" customWidth="1"/>
    <col min="12291" max="12291" width="8.5703125" style="42" customWidth="1"/>
    <col min="12292" max="12292" width="9.42578125" style="42" customWidth="1"/>
    <col min="12293" max="12293" width="8.85546875" style="42" customWidth="1"/>
    <col min="12294" max="12294" width="7.85546875" style="42" customWidth="1"/>
    <col min="12295" max="12295" width="9.5703125" style="42" customWidth="1"/>
    <col min="12296" max="12296" width="8" style="42" customWidth="1"/>
    <col min="12297" max="12297" width="8.7109375" style="42" customWidth="1"/>
    <col min="12298" max="12298" width="8.5703125" style="42" customWidth="1"/>
    <col min="12299" max="12299" width="8.140625" style="42" customWidth="1"/>
    <col min="12300" max="12300" width="8.42578125" style="42" customWidth="1"/>
    <col min="12301" max="12302" width="7.85546875" style="42" customWidth="1"/>
    <col min="12303" max="12303" width="8" style="42" customWidth="1"/>
    <col min="12304" max="12304" width="8.5703125" style="42" customWidth="1"/>
    <col min="12305" max="12305" width="8.7109375" style="42" customWidth="1"/>
    <col min="12306" max="12307" width="8.140625" style="42" customWidth="1"/>
    <col min="12308" max="12308" width="9.5703125" style="42" customWidth="1"/>
    <col min="12309" max="12310" width="9.140625" style="42" customWidth="1"/>
    <col min="12311" max="12311" width="9.5703125" style="42" customWidth="1"/>
    <col min="12312" max="12312" width="12.42578125" style="42" customWidth="1"/>
    <col min="12313" max="12313" width="9.5703125" style="42" customWidth="1"/>
    <col min="12314" max="12314" width="10" style="42" customWidth="1"/>
    <col min="12315" max="12544" width="9.140625" style="42"/>
    <col min="12545" max="12545" width="3.5703125" style="42" customWidth="1"/>
    <col min="12546" max="12546" width="11.7109375" style="42" customWidth="1"/>
    <col min="12547" max="12547" width="8.5703125" style="42" customWidth="1"/>
    <col min="12548" max="12548" width="9.42578125" style="42" customWidth="1"/>
    <col min="12549" max="12549" width="8.85546875" style="42" customWidth="1"/>
    <col min="12550" max="12550" width="7.85546875" style="42" customWidth="1"/>
    <col min="12551" max="12551" width="9.5703125" style="42" customWidth="1"/>
    <col min="12552" max="12552" width="8" style="42" customWidth="1"/>
    <col min="12553" max="12553" width="8.7109375" style="42" customWidth="1"/>
    <col min="12554" max="12554" width="8.5703125" style="42" customWidth="1"/>
    <col min="12555" max="12555" width="8.140625" style="42" customWidth="1"/>
    <col min="12556" max="12556" width="8.42578125" style="42" customWidth="1"/>
    <col min="12557" max="12558" width="7.85546875" style="42" customWidth="1"/>
    <col min="12559" max="12559" width="8" style="42" customWidth="1"/>
    <col min="12560" max="12560" width="8.5703125" style="42" customWidth="1"/>
    <col min="12561" max="12561" width="8.7109375" style="42" customWidth="1"/>
    <col min="12562" max="12563" width="8.140625" style="42" customWidth="1"/>
    <col min="12564" max="12564" width="9.5703125" style="42" customWidth="1"/>
    <col min="12565" max="12566" width="9.140625" style="42" customWidth="1"/>
    <col min="12567" max="12567" width="9.5703125" style="42" customWidth="1"/>
    <col min="12568" max="12568" width="12.42578125" style="42" customWidth="1"/>
    <col min="12569" max="12569" width="9.5703125" style="42" customWidth="1"/>
    <col min="12570" max="12570" width="10" style="42" customWidth="1"/>
    <col min="12571" max="12800" width="9.140625" style="42"/>
    <col min="12801" max="12801" width="3.5703125" style="42" customWidth="1"/>
    <col min="12802" max="12802" width="11.7109375" style="42" customWidth="1"/>
    <col min="12803" max="12803" width="8.5703125" style="42" customWidth="1"/>
    <col min="12804" max="12804" width="9.42578125" style="42" customWidth="1"/>
    <col min="12805" max="12805" width="8.85546875" style="42" customWidth="1"/>
    <col min="12806" max="12806" width="7.85546875" style="42" customWidth="1"/>
    <col min="12807" max="12807" width="9.5703125" style="42" customWidth="1"/>
    <col min="12808" max="12808" width="8" style="42" customWidth="1"/>
    <col min="12809" max="12809" width="8.7109375" style="42" customWidth="1"/>
    <col min="12810" max="12810" width="8.5703125" style="42" customWidth="1"/>
    <col min="12811" max="12811" width="8.140625" style="42" customWidth="1"/>
    <col min="12812" max="12812" width="8.42578125" style="42" customWidth="1"/>
    <col min="12813" max="12814" width="7.85546875" style="42" customWidth="1"/>
    <col min="12815" max="12815" width="8" style="42" customWidth="1"/>
    <col min="12816" max="12816" width="8.5703125" style="42" customWidth="1"/>
    <col min="12817" max="12817" width="8.7109375" style="42" customWidth="1"/>
    <col min="12818" max="12819" width="8.140625" style="42" customWidth="1"/>
    <col min="12820" max="12820" width="9.5703125" style="42" customWidth="1"/>
    <col min="12821" max="12822" width="9.140625" style="42" customWidth="1"/>
    <col min="12823" max="12823" width="9.5703125" style="42" customWidth="1"/>
    <col min="12824" max="12824" width="12.42578125" style="42" customWidth="1"/>
    <col min="12825" max="12825" width="9.5703125" style="42" customWidth="1"/>
    <col min="12826" max="12826" width="10" style="42" customWidth="1"/>
    <col min="12827" max="13056" width="9.140625" style="42"/>
    <col min="13057" max="13057" width="3.5703125" style="42" customWidth="1"/>
    <col min="13058" max="13058" width="11.7109375" style="42" customWidth="1"/>
    <col min="13059" max="13059" width="8.5703125" style="42" customWidth="1"/>
    <col min="13060" max="13060" width="9.42578125" style="42" customWidth="1"/>
    <col min="13061" max="13061" width="8.85546875" style="42" customWidth="1"/>
    <col min="13062" max="13062" width="7.85546875" style="42" customWidth="1"/>
    <col min="13063" max="13063" width="9.5703125" style="42" customWidth="1"/>
    <col min="13064" max="13064" width="8" style="42" customWidth="1"/>
    <col min="13065" max="13065" width="8.7109375" style="42" customWidth="1"/>
    <col min="13066" max="13066" width="8.5703125" style="42" customWidth="1"/>
    <col min="13067" max="13067" width="8.140625" style="42" customWidth="1"/>
    <col min="13068" max="13068" width="8.42578125" style="42" customWidth="1"/>
    <col min="13069" max="13070" width="7.85546875" style="42" customWidth="1"/>
    <col min="13071" max="13071" width="8" style="42" customWidth="1"/>
    <col min="13072" max="13072" width="8.5703125" style="42" customWidth="1"/>
    <col min="13073" max="13073" width="8.7109375" style="42" customWidth="1"/>
    <col min="13074" max="13075" width="8.140625" style="42" customWidth="1"/>
    <col min="13076" max="13076" width="9.5703125" style="42" customWidth="1"/>
    <col min="13077" max="13078" width="9.140625" style="42" customWidth="1"/>
    <col min="13079" max="13079" width="9.5703125" style="42" customWidth="1"/>
    <col min="13080" max="13080" width="12.42578125" style="42" customWidth="1"/>
    <col min="13081" max="13081" width="9.5703125" style="42" customWidth="1"/>
    <col min="13082" max="13082" width="10" style="42" customWidth="1"/>
    <col min="13083" max="13312" width="9.140625" style="42"/>
    <col min="13313" max="13313" width="3.5703125" style="42" customWidth="1"/>
    <col min="13314" max="13314" width="11.7109375" style="42" customWidth="1"/>
    <col min="13315" max="13315" width="8.5703125" style="42" customWidth="1"/>
    <col min="13316" max="13316" width="9.42578125" style="42" customWidth="1"/>
    <col min="13317" max="13317" width="8.85546875" style="42" customWidth="1"/>
    <col min="13318" max="13318" width="7.85546875" style="42" customWidth="1"/>
    <col min="13319" max="13319" width="9.5703125" style="42" customWidth="1"/>
    <col min="13320" max="13320" width="8" style="42" customWidth="1"/>
    <col min="13321" max="13321" width="8.7109375" style="42" customWidth="1"/>
    <col min="13322" max="13322" width="8.5703125" style="42" customWidth="1"/>
    <col min="13323" max="13323" width="8.140625" style="42" customWidth="1"/>
    <col min="13324" max="13324" width="8.42578125" style="42" customWidth="1"/>
    <col min="13325" max="13326" width="7.85546875" style="42" customWidth="1"/>
    <col min="13327" max="13327" width="8" style="42" customWidth="1"/>
    <col min="13328" max="13328" width="8.5703125" style="42" customWidth="1"/>
    <col min="13329" max="13329" width="8.7109375" style="42" customWidth="1"/>
    <col min="13330" max="13331" width="8.140625" style="42" customWidth="1"/>
    <col min="13332" max="13332" width="9.5703125" style="42" customWidth="1"/>
    <col min="13333" max="13334" width="9.140625" style="42" customWidth="1"/>
    <col min="13335" max="13335" width="9.5703125" style="42" customWidth="1"/>
    <col min="13336" max="13336" width="12.42578125" style="42" customWidth="1"/>
    <col min="13337" max="13337" width="9.5703125" style="42" customWidth="1"/>
    <col min="13338" max="13338" width="10" style="42" customWidth="1"/>
    <col min="13339" max="13568" width="9.140625" style="42"/>
    <col min="13569" max="13569" width="3.5703125" style="42" customWidth="1"/>
    <col min="13570" max="13570" width="11.7109375" style="42" customWidth="1"/>
    <col min="13571" max="13571" width="8.5703125" style="42" customWidth="1"/>
    <col min="13572" max="13572" width="9.42578125" style="42" customWidth="1"/>
    <col min="13573" max="13573" width="8.85546875" style="42" customWidth="1"/>
    <col min="13574" max="13574" width="7.85546875" style="42" customWidth="1"/>
    <col min="13575" max="13575" width="9.5703125" style="42" customWidth="1"/>
    <col min="13576" max="13576" width="8" style="42" customWidth="1"/>
    <col min="13577" max="13577" width="8.7109375" style="42" customWidth="1"/>
    <col min="13578" max="13578" width="8.5703125" style="42" customWidth="1"/>
    <col min="13579" max="13579" width="8.140625" style="42" customWidth="1"/>
    <col min="13580" max="13580" width="8.42578125" style="42" customWidth="1"/>
    <col min="13581" max="13582" width="7.85546875" style="42" customWidth="1"/>
    <col min="13583" max="13583" width="8" style="42" customWidth="1"/>
    <col min="13584" max="13584" width="8.5703125" style="42" customWidth="1"/>
    <col min="13585" max="13585" width="8.7109375" style="42" customWidth="1"/>
    <col min="13586" max="13587" width="8.140625" style="42" customWidth="1"/>
    <col min="13588" max="13588" width="9.5703125" style="42" customWidth="1"/>
    <col min="13589" max="13590" width="9.140625" style="42" customWidth="1"/>
    <col min="13591" max="13591" width="9.5703125" style="42" customWidth="1"/>
    <col min="13592" max="13592" width="12.42578125" style="42" customWidth="1"/>
    <col min="13593" max="13593" width="9.5703125" style="42" customWidth="1"/>
    <col min="13594" max="13594" width="10" style="42" customWidth="1"/>
    <col min="13595" max="13824" width="9.140625" style="42"/>
    <col min="13825" max="13825" width="3.5703125" style="42" customWidth="1"/>
    <col min="13826" max="13826" width="11.7109375" style="42" customWidth="1"/>
    <col min="13827" max="13827" width="8.5703125" style="42" customWidth="1"/>
    <col min="13828" max="13828" width="9.42578125" style="42" customWidth="1"/>
    <col min="13829" max="13829" width="8.85546875" style="42" customWidth="1"/>
    <col min="13830" max="13830" width="7.85546875" style="42" customWidth="1"/>
    <col min="13831" max="13831" width="9.5703125" style="42" customWidth="1"/>
    <col min="13832" max="13832" width="8" style="42" customWidth="1"/>
    <col min="13833" max="13833" width="8.7109375" style="42" customWidth="1"/>
    <col min="13834" max="13834" width="8.5703125" style="42" customWidth="1"/>
    <col min="13835" max="13835" width="8.140625" style="42" customWidth="1"/>
    <col min="13836" max="13836" width="8.42578125" style="42" customWidth="1"/>
    <col min="13837" max="13838" width="7.85546875" style="42" customWidth="1"/>
    <col min="13839" max="13839" width="8" style="42" customWidth="1"/>
    <col min="13840" max="13840" width="8.5703125" style="42" customWidth="1"/>
    <col min="13841" max="13841" width="8.7109375" style="42" customWidth="1"/>
    <col min="13842" max="13843" width="8.140625" style="42" customWidth="1"/>
    <col min="13844" max="13844" width="9.5703125" style="42" customWidth="1"/>
    <col min="13845" max="13846" width="9.140625" style="42" customWidth="1"/>
    <col min="13847" max="13847" width="9.5703125" style="42" customWidth="1"/>
    <col min="13848" max="13848" width="12.42578125" style="42" customWidth="1"/>
    <col min="13849" max="13849" width="9.5703125" style="42" customWidth="1"/>
    <col min="13850" max="13850" width="10" style="42" customWidth="1"/>
    <col min="13851" max="14080" width="9.140625" style="42"/>
    <col min="14081" max="14081" width="3.5703125" style="42" customWidth="1"/>
    <col min="14082" max="14082" width="11.7109375" style="42" customWidth="1"/>
    <col min="14083" max="14083" width="8.5703125" style="42" customWidth="1"/>
    <col min="14084" max="14084" width="9.42578125" style="42" customWidth="1"/>
    <col min="14085" max="14085" width="8.85546875" style="42" customWidth="1"/>
    <col min="14086" max="14086" width="7.85546875" style="42" customWidth="1"/>
    <col min="14087" max="14087" width="9.5703125" style="42" customWidth="1"/>
    <col min="14088" max="14088" width="8" style="42" customWidth="1"/>
    <col min="14089" max="14089" width="8.7109375" style="42" customWidth="1"/>
    <col min="14090" max="14090" width="8.5703125" style="42" customWidth="1"/>
    <col min="14091" max="14091" width="8.140625" style="42" customWidth="1"/>
    <col min="14092" max="14092" width="8.42578125" style="42" customWidth="1"/>
    <col min="14093" max="14094" width="7.85546875" style="42" customWidth="1"/>
    <col min="14095" max="14095" width="8" style="42" customWidth="1"/>
    <col min="14096" max="14096" width="8.5703125" style="42" customWidth="1"/>
    <col min="14097" max="14097" width="8.7109375" style="42" customWidth="1"/>
    <col min="14098" max="14099" width="8.140625" style="42" customWidth="1"/>
    <col min="14100" max="14100" width="9.5703125" style="42" customWidth="1"/>
    <col min="14101" max="14102" width="9.140625" style="42" customWidth="1"/>
    <col min="14103" max="14103" width="9.5703125" style="42" customWidth="1"/>
    <col min="14104" max="14104" width="12.42578125" style="42" customWidth="1"/>
    <col min="14105" max="14105" width="9.5703125" style="42" customWidth="1"/>
    <col min="14106" max="14106" width="10" style="42" customWidth="1"/>
    <col min="14107" max="14336" width="9.140625" style="42"/>
    <col min="14337" max="14337" width="3.5703125" style="42" customWidth="1"/>
    <col min="14338" max="14338" width="11.7109375" style="42" customWidth="1"/>
    <col min="14339" max="14339" width="8.5703125" style="42" customWidth="1"/>
    <col min="14340" max="14340" width="9.42578125" style="42" customWidth="1"/>
    <col min="14341" max="14341" width="8.85546875" style="42" customWidth="1"/>
    <col min="14342" max="14342" width="7.85546875" style="42" customWidth="1"/>
    <col min="14343" max="14343" width="9.5703125" style="42" customWidth="1"/>
    <col min="14344" max="14344" width="8" style="42" customWidth="1"/>
    <col min="14345" max="14345" width="8.7109375" style="42" customWidth="1"/>
    <col min="14346" max="14346" width="8.5703125" style="42" customWidth="1"/>
    <col min="14347" max="14347" width="8.140625" style="42" customWidth="1"/>
    <col min="14348" max="14348" width="8.42578125" style="42" customWidth="1"/>
    <col min="14349" max="14350" width="7.85546875" style="42" customWidth="1"/>
    <col min="14351" max="14351" width="8" style="42" customWidth="1"/>
    <col min="14352" max="14352" width="8.5703125" style="42" customWidth="1"/>
    <col min="14353" max="14353" width="8.7109375" style="42" customWidth="1"/>
    <col min="14354" max="14355" width="8.140625" style="42" customWidth="1"/>
    <col min="14356" max="14356" width="9.5703125" style="42" customWidth="1"/>
    <col min="14357" max="14358" width="9.140625" style="42" customWidth="1"/>
    <col min="14359" max="14359" width="9.5703125" style="42" customWidth="1"/>
    <col min="14360" max="14360" width="12.42578125" style="42" customWidth="1"/>
    <col min="14361" max="14361" width="9.5703125" style="42" customWidth="1"/>
    <col min="14362" max="14362" width="10" style="42" customWidth="1"/>
    <col min="14363" max="14592" width="9.140625" style="42"/>
    <col min="14593" max="14593" width="3.5703125" style="42" customWidth="1"/>
    <col min="14594" max="14594" width="11.7109375" style="42" customWidth="1"/>
    <col min="14595" max="14595" width="8.5703125" style="42" customWidth="1"/>
    <col min="14596" max="14596" width="9.42578125" style="42" customWidth="1"/>
    <col min="14597" max="14597" width="8.85546875" style="42" customWidth="1"/>
    <col min="14598" max="14598" width="7.85546875" style="42" customWidth="1"/>
    <col min="14599" max="14599" width="9.5703125" style="42" customWidth="1"/>
    <col min="14600" max="14600" width="8" style="42" customWidth="1"/>
    <col min="14601" max="14601" width="8.7109375" style="42" customWidth="1"/>
    <col min="14602" max="14602" width="8.5703125" style="42" customWidth="1"/>
    <col min="14603" max="14603" width="8.140625" style="42" customWidth="1"/>
    <col min="14604" max="14604" width="8.42578125" style="42" customWidth="1"/>
    <col min="14605" max="14606" width="7.85546875" style="42" customWidth="1"/>
    <col min="14607" max="14607" width="8" style="42" customWidth="1"/>
    <col min="14608" max="14608" width="8.5703125" style="42" customWidth="1"/>
    <col min="14609" max="14609" width="8.7109375" style="42" customWidth="1"/>
    <col min="14610" max="14611" width="8.140625" style="42" customWidth="1"/>
    <col min="14612" max="14612" width="9.5703125" style="42" customWidth="1"/>
    <col min="14613" max="14614" width="9.140625" style="42" customWidth="1"/>
    <col min="14615" max="14615" width="9.5703125" style="42" customWidth="1"/>
    <col min="14616" max="14616" width="12.42578125" style="42" customWidth="1"/>
    <col min="14617" max="14617" width="9.5703125" style="42" customWidth="1"/>
    <col min="14618" max="14618" width="10" style="42" customWidth="1"/>
    <col min="14619" max="14848" width="9.140625" style="42"/>
    <col min="14849" max="14849" width="3.5703125" style="42" customWidth="1"/>
    <col min="14850" max="14850" width="11.7109375" style="42" customWidth="1"/>
    <col min="14851" max="14851" width="8.5703125" style="42" customWidth="1"/>
    <col min="14852" max="14852" width="9.42578125" style="42" customWidth="1"/>
    <col min="14853" max="14853" width="8.85546875" style="42" customWidth="1"/>
    <col min="14854" max="14854" width="7.85546875" style="42" customWidth="1"/>
    <col min="14855" max="14855" width="9.5703125" style="42" customWidth="1"/>
    <col min="14856" max="14856" width="8" style="42" customWidth="1"/>
    <col min="14857" max="14857" width="8.7109375" style="42" customWidth="1"/>
    <col min="14858" max="14858" width="8.5703125" style="42" customWidth="1"/>
    <col min="14859" max="14859" width="8.140625" style="42" customWidth="1"/>
    <col min="14860" max="14860" width="8.42578125" style="42" customWidth="1"/>
    <col min="14861" max="14862" width="7.85546875" style="42" customWidth="1"/>
    <col min="14863" max="14863" width="8" style="42" customWidth="1"/>
    <col min="14864" max="14864" width="8.5703125" style="42" customWidth="1"/>
    <col min="14865" max="14865" width="8.7109375" style="42" customWidth="1"/>
    <col min="14866" max="14867" width="8.140625" style="42" customWidth="1"/>
    <col min="14868" max="14868" width="9.5703125" style="42" customWidth="1"/>
    <col min="14869" max="14870" width="9.140625" style="42" customWidth="1"/>
    <col min="14871" max="14871" width="9.5703125" style="42" customWidth="1"/>
    <col min="14872" max="14872" width="12.42578125" style="42" customWidth="1"/>
    <col min="14873" max="14873" width="9.5703125" style="42" customWidth="1"/>
    <col min="14874" max="14874" width="10" style="42" customWidth="1"/>
    <col min="14875" max="15104" width="9.140625" style="42"/>
    <col min="15105" max="15105" width="3.5703125" style="42" customWidth="1"/>
    <col min="15106" max="15106" width="11.7109375" style="42" customWidth="1"/>
    <col min="15107" max="15107" width="8.5703125" style="42" customWidth="1"/>
    <col min="15108" max="15108" width="9.42578125" style="42" customWidth="1"/>
    <col min="15109" max="15109" width="8.85546875" style="42" customWidth="1"/>
    <col min="15110" max="15110" width="7.85546875" style="42" customWidth="1"/>
    <col min="15111" max="15111" width="9.5703125" style="42" customWidth="1"/>
    <col min="15112" max="15112" width="8" style="42" customWidth="1"/>
    <col min="15113" max="15113" width="8.7109375" style="42" customWidth="1"/>
    <col min="15114" max="15114" width="8.5703125" style="42" customWidth="1"/>
    <col min="15115" max="15115" width="8.140625" style="42" customWidth="1"/>
    <col min="15116" max="15116" width="8.42578125" style="42" customWidth="1"/>
    <col min="15117" max="15118" width="7.85546875" style="42" customWidth="1"/>
    <col min="15119" max="15119" width="8" style="42" customWidth="1"/>
    <col min="15120" max="15120" width="8.5703125" style="42" customWidth="1"/>
    <col min="15121" max="15121" width="8.7109375" style="42" customWidth="1"/>
    <col min="15122" max="15123" width="8.140625" style="42" customWidth="1"/>
    <col min="15124" max="15124" width="9.5703125" style="42" customWidth="1"/>
    <col min="15125" max="15126" width="9.140625" style="42" customWidth="1"/>
    <col min="15127" max="15127" width="9.5703125" style="42" customWidth="1"/>
    <col min="15128" max="15128" width="12.42578125" style="42" customWidth="1"/>
    <col min="15129" max="15129" width="9.5703125" style="42" customWidth="1"/>
    <col min="15130" max="15130" width="10" style="42" customWidth="1"/>
    <col min="15131" max="15360" width="9.140625" style="42"/>
    <col min="15361" max="15361" width="3.5703125" style="42" customWidth="1"/>
    <col min="15362" max="15362" width="11.7109375" style="42" customWidth="1"/>
    <col min="15363" max="15363" width="8.5703125" style="42" customWidth="1"/>
    <col min="15364" max="15364" width="9.42578125" style="42" customWidth="1"/>
    <col min="15365" max="15365" width="8.85546875" style="42" customWidth="1"/>
    <col min="15366" max="15366" width="7.85546875" style="42" customWidth="1"/>
    <col min="15367" max="15367" width="9.5703125" style="42" customWidth="1"/>
    <col min="15368" max="15368" width="8" style="42" customWidth="1"/>
    <col min="15369" max="15369" width="8.7109375" style="42" customWidth="1"/>
    <col min="15370" max="15370" width="8.5703125" style="42" customWidth="1"/>
    <col min="15371" max="15371" width="8.140625" style="42" customWidth="1"/>
    <col min="15372" max="15372" width="8.42578125" style="42" customWidth="1"/>
    <col min="15373" max="15374" width="7.85546875" style="42" customWidth="1"/>
    <col min="15375" max="15375" width="8" style="42" customWidth="1"/>
    <col min="15376" max="15376" width="8.5703125" style="42" customWidth="1"/>
    <col min="15377" max="15377" width="8.7109375" style="42" customWidth="1"/>
    <col min="15378" max="15379" width="8.140625" style="42" customWidth="1"/>
    <col min="15380" max="15380" width="9.5703125" style="42" customWidth="1"/>
    <col min="15381" max="15382" width="9.140625" style="42" customWidth="1"/>
    <col min="15383" max="15383" width="9.5703125" style="42" customWidth="1"/>
    <col min="15384" max="15384" width="12.42578125" style="42" customWidth="1"/>
    <col min="15385" max="15385" width="9.5703125" style="42" customWidth="1"/>
    <col min="15386" max="15386" width="10" style="42" customWidth="1"/>
    <col min="15387" max="15616" width="9.140625" style="42"/>
    <col min="15617" max="15617" width="3.5703125" style="42" customWidth="1"/>
    <col min="15618" max="15618" width="11.7109375" style="42" customWidth="1"/>
    <col min="15619" max="15619" width="8.5703125" style="42" customWidth="1"/>
    <col min="15620" max="15620" width="9.42578125" style="42" customWidth="1"/>
    <col min="15621" max="15621" width="8.85546875" style="42" customWidth="1"/>
    <col min="15622" max="15622" width="7.85546875" style="42" customWidth="1"/>
    <col min="15623" max="15623" width="9.5703125" style="42" customWidth="1"/>
    <col min="15624" max="15624" width="8" style="42" customWidth="1"/>
    <col min="15625" max="15625" width="8.7109375" style="42" customWidth="1"/>
    <col min="15626" max="15626" width="8.5703125" style="42" customWidth="1"/>
    <col min="15627" max="15627" width="8.140625" style="42" customWidth="1"/>
    <col min="15628" max="15628" width="8.42578125" style="42" customWidth="1"/>
    <col min="15629" max="15630" width="7.85546875" style="42" customWidth="1"/>
    <col min="15631" max="15631" width="8" style="42" customWidth="1"/>
    <col min="15632" max="15632" width="8.5703125" style="42" customWidth="1"/>
    <col min="15633" max="15633" width="8.7109375" style="42" customWidth="1"/>
    <col min="15634" max="15635" width="8.140625" style="42" customWidth="1"/>
    <col min="15636" max="15636" width="9.5703125" style="42" customWidth="1"/>
    <col min="15637" max="15638" width="9.140625" style="42" customWidth="1"/>
    <col min="15639" max="15639" width="9.5703125" style="42" customWidth="1"/>
    <col min="15640" max="15640" width="12.42578125" style="42" customWidth="1"/>
    <col min="15641" max="15641" width="9.5703125" style="42" customWidth="1"/>
    <col min="15642" max="15642" width="10" style="42" customWidth="1"/>
    <col min="15643" max="15872" width="9.140625" style="42"/>
    <col min="15873" max="15873" width="3.5703125" style="42" customWidth="1"/>
    <col min="15874" max="15874" width="11.7109375" style="42" customWidth="1"/>
    <col min="15875" max="15875" width="8.5703125" style="42" customWidth="1"/>
    <col min="15876" max="15876" width="9.42578125" style="42" customWidth="1"/>
    <col min="15877" max="15877" width="8.85546875" style="42" customWidth="1"/>
    <col min="15878" max="15878" width="7.85546875" style="42" customWidth="1"/>
    <col min="15879" max="15879" width="9.5703125" style="42" customWidth="1"/>
    <col min="15880" max="15880" width="8" style="42" customWidth="1"/>
    <col min="15881" max="15881" width="8.7109375" style="42" customWidth="1"/>
    <col min="15882" max="15882" width="8.5703125" style="42" customWidth="1"/>
    <col min="15883" max="15883" width="8.140625" style="42" customWidth="1"/>
    <col min="15884" max="15884" width="8.42578125" style="42" customWidth="1"/>
    <col min="15885" max="15886" width="7.85546875" style="42" customWidth="1"/>
    <col min="15887" max="15887" width="8" style="42" customWidth="1"/>
    <col min="15888" max="15888" width="8.5703125" style="42" customWidth="1"/>
    <col min="15889" max="15889" width="8.7109375" style="42" customWidth="1"/>
    <col min="15890" max="15891" width="8.140625" style="42" customWidth="1"/>
    <col min="15892" max="15892" width="9.5703125" style="42" customWidth="1"/>
    <col min="15893" max="15894" width="9.140625" style="42" customWidth="1"/>
    <col min="15895" max="15895" width="9.5703125" style="42" customWidth="1"/>
    <col min="15896" max="15896" width="12.42578125" style="42" customWidth="1"/>
    <col min="15897" max="15897" width="9.5703125" style="42" customWidth="1"/>
    <col min="15898" max="15898" width="10" style="42" customWidth="1"/>
    <col min="15899" max="16128" width="9.140625" style="42"/>
    <col min="16129" max="16129" width="3.5703125" style="42" customWidth="1"/>
    <col min="16130" max="16130" width="11.7109375" style="42" customWidth="1"/>
    <col min="16131" max="16131" width="8.5703125" style="42" customWidth="1"/>
    <col min="16132" max="16132" width="9.42578125" style="42" customWidth="1"/>
    <col min="16133" max="16133" width="8.85546875" style="42" customWidth="1"/>
    <col min="16134" max="16134" width="7.85546875" style="42" customWidth="1"/>
    <col min="16135" max="16135" width="9.5703125" style="42" customWidth="1"/>
    <col min="16136" max="16136" width="8" style="42" customWidth="1"/>
    <col min="16137" max="16137" width="8.7109375" style="42" customWidth="1"/>
    <col min="16138" max="16138" width="8.5703125" style="42" customWidth="1"/>
    <col min="16139" max="16139" width="8.140625" style="42" customWidth="1"/>
    <col min="16140" max="16140" width="8.42578125" style="42" customWidth="1"/>
    <col min="16141" max="16142" width="7.85546875" style="42" customWidth="1"/>
    <col min="16143" max="16143" width="8" style="42" customWidth="1"/>
    <col min="16144" max="16144" width="8.5703125" style="42" customWidth="1"/>
    <col min="16145" max="16145" width="8.7109375" style="42" customWidth="1"/>
    <col min="16146" max="16147" width="8.140625" style="42" customWidth="1"/>
    <col min="16148" max="16148" width="9.5703125" style="42" customWidth="1"/>
    <col min="16149" max="16150" width="9.140625" style="42" customWidth="1"/>
    <col min="16151" max="16151" width="9.5703125" style="42" customWidth="1"/>
    <col min="16152" max="16152" width="12.42578125" style="42" customWidth="1"/>
    <col min="16153" max="16153" width="9.5703125" style="42" customWidth="1"/>
    <col min="16154" max="16154" width="10" style="42" customWidth="1"/>
    <col min="16155" max="16384" width="9.140625" style="42"/>
  </cols>
  <sheetData>
    <row r="1" spans="2:28" x14ac:dyDescent="0.2">
      <c r="B1" s="39" t="s">
        <v>20</v>
      </c>
      <c r="C1" s="39"/>
      <c r="D1" s="39"/>
      <c r="E1" s="39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8" x14ac:dyDescent="0.2">
      <c r="B2" s="39" t="s">
        <v>52</v>
      </c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8" x14ac:dyDescent="0.2">
      <c r="B3" s="44" t="s">
        <v>53</v>
      </c>
      <c r="C3" s="44"/>
      <c r="D3" s="44"/>
      <c r="E3" s="39"/>
      <c r="F3" s="40"/>
      <c r="G3" s="40"/>
      <c r="H3" s="40"/>
      <c r="I3" s="41"/>
      <c r="J3" s="45"/>
      <c r="K3" s="45"/>
      <c r="L3" s="45"/>
      <c r="M3" s="45"/>
      <c r="N3" s="45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</row>
    <row r="4" spans="2:28" x14ac:dyDescent="0.2">
      <c r="B4" s="40"/>
      <c r="C4" s="40"/>
      <c r="D4" s="40"/>
      <c r="E4" s="40"/>
      <c r="F4" s="40"/>
      <c r="G4" s="40"/>
      <c r="H4" s="40"/>
      <c r="I4" s="41"/>
      <c r="J4" s="45"/>
      <c r="K4" s="45"/>
      <c r="L4" s="45"/>
      <c r="M4" s="45"/>
      <c r="N4" s="45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</row>
    <row r="5" spans="2:28" ht="15" x14ac:dyDescent="0.25">
      <c r="B5" s="48"/>
      <c r="C5" s="215" t="s">
        <v>54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49"/>
    </row>
    <row r="6" spans="2:28" ht="18" customHeight="1" x14ac:dyDescent="0.2">
      <c r="B6" s="216" t="s">
        <v>55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50"/>
    </row>
    <row r="7" spans="2:28" ht="18" customHeight="1" x14ac:dyDescent="0.2">
      <c r="B7" s="216" t="s">
        <v>56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51"/>
    </row>
    <row r="8" spans="2:28" ht="18" customHeight="1" x14ac:dyDescent="0.2">
      <c r="B8" s="216" t="s">
        <v>57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51"/>
    </row>
    <row r="9" spans="2:28" ht="18" customHeight="1" x14ac:dyDescent="0.2">
      <c r="B9" s="218" t="s">
        <v>237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52"/>
    </row>
    <row r="10" spans="2:28" ht="11.25" customHeight="1" x14ac:dyDescent="0.2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2"/>
    </row>
    <row r="11" spans="2:28" ht="24" customHeight="1" x14ac:dyDescent="0.2">
      <c r="B11" s="207" t="s">
        <v>0</v>
      </c>
      <c r="C11" s="221" t="s">
        <v>58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3" t="s">
        <v>59</v>
      </c>
      <c r="Y11" s="224" t="s">
        <v>60</v>
      </c>
      <c r="Z11" s="55"/>
      <c r="AA11" s="42"/>
    </row>
    <row r="12" spans="2:28" ht="48.75" customHeight="1" x14ac:dyDescent="0.2">
      <c r="B12" s="208"/>
      <c r="C12" s="227" t="s">
        <v>61</v>
      </c>
      <c r="D12" s="206" t="s">
        <v>62</v>
      </c>
      <c r="E12" s="206" t="s">
        <v>63</v>
      </c>
      <c r="F12" s="206" t="s">
        <v>64</v>
      </c>
      <c r="G12" s="206" t="s">
        <v>65</v>
      </c>
      <c r="H12" s="206" t="s">
        <v>66</v>
      </c>
      <c r="I12" s="206" t="s">
        <v>67</v>
      </c>
      <c r="J12" s="206" t="s">
        <v>68</v>
      </c>
      <c r="K12" s="206" t="s">
        <v>69</v>
      </c>
      <c r="L12" s="206" t="s">
        <v>70</v>
      </c>
      <c r="M12" s="207" t="s">
        <v>71</v>
      </c>
      <c r="N12" s="207" t="s">
        <v>72</v>
      </c>
      <c r="O12" s="207" t="s">
        <v>73</v>
      </c>
      <c r="P12" s="207" t="s">
        <v>74</v>
      </c>
      <c r="Q12" s="207" t="s">
        <v>75</v>
      </c>
      <c r="R12" s="207" t="s">
        <v>76</v>
      </c>
      <c r="S12" s="207" t="s">
        <v>77</v>
      </c>
      <c r="T12" s="207" t="s">
        <v>78</v>
      </c>
      <c r="U12" s="207" t="s">
        <v>79</v>
      </c>
      <c r="V12" s="207" t="s">
        <v>80</v>
      </c>
      <c r="W12" s="212" t="s">
        <v>81</v>
      </c>
      <c r="X12" s="223"/>
      <c r="Y12" s="225"/>
      <c r="Z12" s="55"/>
      <c r="AA12" s="42"/>
    </row>
    <row r="13" spans="2:28" ht="15.75" customHeight="1" x14ac:dyDescent="0.2">
      <c r="B13" s="208"/>
      <c r="C13" s="227"/>
      <c r="D13" s="206"/>
      <c r="E13" s="206"/>
      <c r="F13" s="206"/>
      <c r="G13" s="206"/>
      <c r="H13" s="206"/>
      <c r="I13" s="206"/>
      <c r="J13" s="206"/>
      <c r="K13" s="206"/>
      <c r="L13" s="206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13"/>
      <c r="X13" s="223"/>
      <c r="Y13" s="225"/>
      <c r="Z13" s="55"/>
      <c r="AA13" s="42"/>
    </row>
    <row r="14" spans="2:28" ht="30" customHeight="1" x14ac:dyDescent="0.2">
      <c r="B14" s="220"/>
      <c r="C14" s="227"/>
      <c r="D14" s="206"/>
      <c r="E14" s="206"/>
      <c r="F14" s="206"/>
      <c r="G14" s="206"/>
      <c r="H14" s="206"/>
      <c r="I14" s="206"/>
      <c r="J14" s="206"/>
      <c r="K14" s="206"/>
      <c r="L14" s="206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14"/>
      <c r="X14" s="223"/>
      <c r="Y14" s="226"/>
      <c r="Z14" s="55"/>
      <c r="AA14" s="42"/>
    </row>
    <row r="15" spans="2:28" ht="15.75" customHeight="1" x14ac:dyDescent="0.25">
      <c r="B15" s="56">
        <v>1</v>
      </c>
      <c r="C15" s="57">
        <f>Лист1!B4</f>
        <v>666063.63</v>
      </c>
      <c r="D15" s="58">
        <f>Лист1!H4</f>
        <v>61244.01</v>
      </c>
      <c r="E15" s="58">
        <f>Лист1!N4</f>
        <v>44423.48</v>
      </c>
      <c r="F15" s="58">
        <f>Лист1!T4</f>
        <v>74696.899999999994</v>
      </c>
      <c r="G15" s="58">
        <f>Лист1!Z4</f>
        <v>36176.480000000003</v>
      </c>
      <c r="H15" s="58">
        <f>Лист1!AF4</f>
        <v>18447.990000000002</v>
      </c>
      <c r="I15" s="58">
        <f>Лист1!AL4</f>
        <v>62994.51</v>
      </c>
      <c r="J15" s="58">
        <f>Лист1!AR4</f>
        <v>38025.1</v>
      </c>
      <c r="K15" s="58">
        <f>Лист1!AX4</f>
        <v>8125.68</v>
      </c>
      <c r="L15" s="58">
        <f>Лист1!Y39</f>
        <v>64293.06</v>
      </c>
      <c r="M15" s="58">
        <f>Лист1!BD4</f>
        <v>16489.21</v>
      </c>
      <c r="N15" s="58">
        <f>Лист1!M74</f>
        <v>12932.72</v>
      </c>
      <c r="O15" s="58">
        <f>Лист1!BJ4</f>
        <v>46309.67</v>
      </c>
      <c r="P15" s="58">
        <f>Лист1!BP4</f>
        <v>111270.85</v>
      </c>
      <c r="Q15" s="58">
        <f>Лист1!BV4</f>
        <v>172.75</v>
      </c>
      <c r="R15" s="58">
        <f>Лист1!CB4</f>
        <v>80514.509999999995</v>
      </c>
      <c r="S15" s="58">
        <f>Лист1!M108</f>
        <v>51854.93</v>
      </c>
      <c r="T15" s="58">
        <f>Лист1!CH4</f>
        <v>37197.26</v>
      </c>
      <c r="U15" s="58">
        <f>Лист1!CN4</f>
        <v>9206.92</v>
      </c>
      <c r="V15" s="58">
        <f>Лист1!CT4</f>
        <v>16556.68</v>
      </c>
      <c r="W15" s="58">
        <f>Лист1!CZ4</f>
        <v>452636.84</v>
      </c>
      <c r="X15" s="59">
        <f>SUM(C15:W15)</f>
        <v>1909633.18</v>
      </c>
      <c r="Y15" s="60">
        <v>34.42</v>
      </c>
      <c r="Z15" s="61"/>
      <c r="AA15" s="203"/>
      <c r="AB15" s="203"/>
    </row>
    <row r="16" spans="2:28" ht="15.75" x14ac:dyDescent="0.25">
      <c r="B16" s="56">
        <v>2</v>
      </c>
      <c r="C16" s="57">
        <f>Лист1!B5</f>
        <v>800774.81</v>
      </c>
      <c r="D16" s="58">
        <f>Лист1!H5</f>
        <v>63017</v>
      </c>
      <c r="E16" s="58">
        <f>Лист1!N5</f>
        <v>45047.4</v>
      </c>
      <c r="F16" s="58">
        <f>Лист1!T5</f>
        <v>72259.100000000006</v>
      </c>
      <c r="G16" s="58">
        <f>Лист1!Z5</f>
        <v>36741.050000000003</v>
      </c>
      <c r="H16" s="58">
        <f>Лист1!AF5</f>
        <v>18832.599999999999</v>
      </c>
      <c r="I16" s="58">
        <f>Лист1!AL5</f>
        <v>64658.57</v>
      </c>
      <c r="J16" s="58">
        <f>Лист1!AR5</f>
        <v>38482.93</v>
      </c>
      <c r="K16" s="58">
        <f>Лист1!AX5</f>
        <v>8340.98</v>
      </c>
      <c r="L16" s="58">
        <f>Лист1!Y40</f>
        <v>230400.08000000002</v>
      </c>
      <c r="M16" s="58">
        <f>Лист1!BD5</f>
        <v>16800.75</v>
      </c>
      <c r="N16" s="58">
        <f>Лист1!M75</f>
        <v>13331.21</v>
      </c>
      <c r="O16" s="58">
        <f>Лист1!BJ5</f>
        <v>46677.95</v>
      </c>
      <c r="P16" s="58">
        <f>Лист1!BP5</f>
        <v>106641.96</v>
      </c>
      <c r="Q16" s="58">
        <f>Лист1!BV5</f>
        <v>168.15</v>
      </c>
      <c r="R16" s="58">
        <f>Лист1!CB5</f>
        <v>76514.78</v>
      </c>
      <c r="S16" s="58">
        <f>Лист1!M109</f>
        <v>52554.91</v>
      </c>
      <c r="T16" s="58">
        <f>Лист1!CH5</f>
        <v>38359.410000000003</v>
      </c>
      <c r="U16" s="58">
        <f>Лист1!CN5</f>
        <v>8726.5400000000009</v>
      </c>
      <c r="V16" s="58">
        <f>Лист1!CT5</f>
        <v>16771.25</v>
      </c>
      <c r="W16" s="58">
        <f>Лист1!CZ5</f>
        <v>431344.81</v>
      </c>
      <c r="X16" s="59">
        <f t="shared" ref="X16:X44" si="0">SUM(C16:W16)</f>
        <v>2186446.2399999998</v>
      </c>
      <c r="Y16" s="60">
        <f>IF([1]Паспорт!P17&gt;0,[1]Паспорт!P17,Y15)</f>
        <v>34.604999999999997</v>
      </c>
      <c r="Z16" s="61"/>
      <c r="AA16" s="203"/>
      <c r="AB16" s="203"/>
    </row>
    <row r="17" spans="2:28" ht="15.75" x14ac:dyDescent="0.25">
      <c r="B17" s="56">
        <v>3</v>
      </c>
      <c r="C17" s="57">
        <f>Лист1!B6</f>
        <v>796049.44</v>
      </c>
      <c r="D17" s="58">
        <f>Лист1!H6</f>
        <v>55725.79</v>
      </c>
      <c r="E17" s="58">
        <f>Лист1!N6</f>
        <v>43333.64</v>
      </c>
      <c r="F17" s="58">
        <f>Лист1!T6</f>
        <v>69304.149999999994</v>
      </c>
      <c r="G17" s="58">
        <f>Лист1!Z6</f>
        <v>33275.339999999997</v>
      </c>
      <c r="H17" s="58">
        <f>Лист1!AF6</f>
        <v>16853.29</v>
      </c>
      <c r="I17" s="58">
        <f>Лист1!AL6</f>
        <v>58739.49</v>
      </c>
      <c r="J17" s="58">
        <f>Лист1!AR6</f>
        <v>35893.760000000002</v>
      </c>
      <c r="K17" s="58">
        <f>Лист1!AX6</f>
        <v>7830.82</v>
      </c>
      <c r="L17" s="58">
        <f>Лист1!Y41</f>
        <v>82873.2</v>
      </c>
      <c r="M17" s="58">
        <f>Лист1!BD6</f>
        <v>16261.5</v>
      </c>
      <c r="N17" s="58">
        <f>Лист1!M76</f>
        <v>12507.58</v>
      </c>
      <c r="O17" s="58">
        <f>Лист1!BJ6</f>
        <v>45401.64</v>
      </c>
      <c r="P17" s="58">
        <f>Лист1!BP6</f>
        <v>100938.17</v>
      </c>
      <c r="Q17" s="58">
        <f>Лист1!BV6</f>
        <v>153.30000000000001</v>
      </c>
      <c r="R17" s="58">
        <f>Лист1!CB6</f>
        <v>72611.05</v>
      </c>
      <c r="S17" s="58">
        <f>Лист1!M110</f>
        <v>48752.05</v>
      </c>
      <c r="T17" s="58">
        <f>Лист1!CH6</f>
        <v>34709.519999999997</v>
      </c>
      <c r="U17" s="58">
        <f>Лист1!CN6</f>
        <v>8564.73</v>
      </c>
      <c r="V17" s="58">
        <f>Лист1!CT6</f>
        <v>15744.5</v>
      </c>
      <c r="W17" s="58">
        <f>Лист1!CZ6</f>
        <v>391372.09</v>
      </c>
      <c r="X17" s="59">
        <f t="shared" si="0"/>
        <v>1946895.0500000003</v>
      </c>
      <c r="Y17" s="60">
        <f>IF([1]Паспорт!P18&gt;0,[1]Паспорт!P18,Y16)</f>
        <v>34.604999999999997</v>
      </c>
      <c r="Z17" s="61"/>
      <c r="AA17" s="203"/>
      <c r="AB17" s="203"/>
    </row>
    <row r="18" spans="2:28" ht="15.75" x14ac:dyDescent="0.25">
      <c r="B18" s="56">
        <v>4</v>
      </c>
      <c r="C18" s="57">
        <f>Лист1!B7</f>
        <v>796760.5</v>
      </c>
      <c r="D18" s="58">
        <f>Лист1!H7</f>
        <v>58799.94</v>
      </c>
      <c r="E18" s="58">
        <f>Лист1!N7</f>
        <v>40685.61</v>
      </c>
      <c r="F18" s="58">
        <f>Лист1!T7</f>
        <v>61331.85</v>
      </c>
      <c r="G18" s="58">
        <f>Лист1!Z7</f>
        <v>31751.27</v>
      </c>
      <c r="H18" s="58">
        <f>Лист1!AF7</f>
        <v>17263.34</v>
      </c>
      <c r="I18" s="58">
        <f>Лист1!AL7</f>
        <v>55947.47</v>
      </c>
      <c r="J18" s="58">
        <f>Лист1!AR7</f>
        <v>33898.129999999997</v>
      </c>
      <c r="K18" s="58">
        <f>Лист1!AX7</f>
        <v>7401.16</v>
      </c>
      <c r="L18" s="58">
        <f>Лист1!Y42</f>
        <v>61770.399999999994</v>
      </c>
      <c r="M18" s="58">
        <f>Лист1!BD7</f>
        <v>15564.46</v>
      </c>
      <c r="N18" s="58">
        <f>Лист1!M77</f>
        <v>11762.23</v>
      </c>
      <c r="O18" s="58">
        <f>Лист1!BJ7</f>
        <v>42425.04</v>
      </c>
      <c r="P18" s="58">
        <f>Лист1!BP7</f>
        <v>98134.77</v>
      </c>
      <c r="Q18" s="58">
        <f>Лист1!BV7</f>
        <v>161.33000000000001</v>
      </c>
      <c r="R18" s="58">
        <f>Лист1!CB7</f>
        <v>70831.48</v>
      </c>
      <c r="S18" s="58">
        <f>Лист1!M111</f>
        <v>47913.04</v>
      </c>
      <c r="T18" s="58">
        <f>Лист1!CH7</f>
        <v>32735.16</v>
      </c>
      <c r="U18" s="58">
        <f>Лист1!CN7</f>
        <v>7751.8</v>
      </c>
      <c r="V18" s="58">
        <f>Лист1!CT7</f>
        <v>14646.98</v>
      </c>
      <c r="W18" s="58">
        <f>Лист1!CZ7</f>
        <v>385170.69</v>
      </c>
      <c r="X18" s="59">
        <f t="shared" si="0"/>
        <v>1892706.6499999997</v>
      </c>
      <c r="Y18" s="60">
        <f>IF([1]Паспорт!P19&gt;0,[1]Паспорт!P19,Y17)</f>
        <v>34.604999999999997</v>
      </c>
      <c r="Z18" s="61"/>
      <c r="AA18" s="203"/>
      <c r="AB18" s="203"/>
    </row>
    <row r="19" spans="2:28" ht="15.75" x14ac:dyDescent="0.25">
      <c r="B19" s="56">
        <v>5</v>
      </c>
      <c r="C19" s="57">
        <f>Лист1!B8</f>
        <v>793506.75</v>
      </c>
      <c r="D19" s="58">
        <f>Лист1!H8</f>
        <v>57883.23</v>
      </c>
      <c r="E19" s="58">
        <f>Лист1!N8</f>
        <v>42798.65</v>
      </c>
      <c r="F19" s="58">
        <f>Лист1!T8</f>
        <v>62434.99</v>
      </c>
      <c r="G19" s="58">
        <f>Лист1!Z8</f>
        <v>33403.72</v>
      </c>
      <c r="H19" s="58">
        <f>Лист1!AF8</f>
        <v>16484.060000000001</v>
      </c>
      <c r="I19" s="58">
        <f>Лист1!AL8</f>
        <v>55272.93</v>
      </c>
      <c r="J19" s="58">
        <f>Лист1!AR8</f>
        <v>34953.519999999997</v>
      </c>
      <c r="K19" s="58">
        <f>Лист1!AX8</f>
        <v>7739.27</v>
      </c>
      <c r="L19" s="58">
        <f>Лист1!Y43</f>
        <v>55750.13</v>
      </c>
      <c r="M19" s="58">
        <f>Лист1!BD8</f>
        <v>16056.18</v>
      </c>
      <c r="N19" s="58">
        <f>Лист1!M78</f>
        <v>11617.28</v>
      </c>
      <c r="O19" s="58">
        <f>Лист1!BJ8</f>
        <v>44110.47</v>
      </c>
      <c r="P19" s="58">
        <f>Лист1!BP8</f>
        <v>99718.95</v>
      </c>
      <c r="Q19" s="58">
        <f>Лист1!BV8</f>
        <v>140.97999999999999</v>
      </c>
      <c r="R19" s="58">
        <f>Лист1!CB8</f>
        <v>75340.63</v>
      </c>
      <c r="S19" s="58">
        <f>Лист1!M112</f>
        <v>48892.31</v>
      </c>
      <c r="T19" s="58">
        <f>Лист1!CH8</f>
        <v>32861.85</v>
      </c>
      <c r="U19" s="58">
        <f>Лист1!CN8</f>
        <v>8059.64</v>
      </c>
      <c r="V19" s="58">
        <f>Лист1!CT8</f>
        <v>15102.34</v>
      </c>
      <c r="W19" s="58">
        <f>Лист1!CZ8</f>
        <v>401849.69</v>
      </c>
      <c r="X19" s="59">
        <f t="shared" si="0"/>
        <v>1913977.5699999998</v>
      </c>
      <c r="Y19" s="60">
        <f>IF([1]Паспорт!P20&gt;0,[1]Паспорт!P20,Y18)</f>
        <v>34.630000000000003</v>
      </c>
      <c r="Z19" s="61"/>
      <c r="AA19" s="203"/>
      <c r="AB19" s="203"/>
    </row>
    <row r="20" spans="2:28" ht="15.75" customHeight="1" x14ac:dyDescent="0.25">
      <c r="B20" s="56">
        <v>6</v>
      </c>
      <c r="C20" s="57">
        <f>Лист1!B9</f>
        <v>792213.75</v>
      </c>
      <c r="D20" s="58">
        <f>Лист1!H9</f>
        <v>61721.919999999998</v>
      </c>
      <c r="E20" s="58">
        <f>Лист1!N9</f>
        <v>44384.07</v>
      </c>
      <c r="F20" s="58">
        <f>Лист1!T9</f>
        <v>63496.46</v>
      </c>
      <c r="G20" s="58">
        <f>Лист1!Z9</f>
        <v>32884.94</v>
      </c>
      <c r="H20" s="58">
        <f>Лист1!AF9</f>
        <v>17438.740000000002</v>
      </c>
      <c r="I20" s="58">
        <f>Лист1!AL9</f>
        <v>57333.21</v>
      </c>
      <c r="J20" s="58">
        <f>Лист1!AR9</f>
        <v>35667.82</v>
      </c>
      <c r="K20" s="58">
        <f>Лист1!AX9</f>
        <v>7841.23</v>
      </c>
      <c r="L20" s="58">
        <f>Лист1!Y44</f>
        <v>56523.22</v>
      </c>
      <c r="M20" s="58">
        <f>Лист1!BD9</f>
        <v>16449.52</v>
      </c>
      <c r="N20" s="58">
        <f>Лист1!M79</f>
        <v>12598.1</v>
      </c>
      <c r="O20" s="58">
        <f>Лист1!BJ9</f>
        <v>45933.61</v>
      </c>
      <c r="P20" s="58">
        <f>Лист1!BP9</f>
        <v>101499.49</v>
      </c>
      <c r="Q20" s="58">
        <f>Лист1!BV9</f>
        <v>158.03</v>
      </c>
      <c r="R20" s="58">
        <f>Лист1!CB9</f>
        <v>66216.27</v>
      </c>
      <c r="S20" s="58">
        <f>Лист1!M113</f>
        <v>47756.67</v>
      </c>
      <c r="T20" s="58">
        <f>Лист1!CH9</f>
        <v>33694.29</v>
      </c>
      <c r="U20" s="58">
        <f>Лист1!CN9</f>
        <v>8173.94</v>
      </c>
      <c r="V20" s="58">
        <f>Лист1!CT9</f>
        <v>15674.47</v>
      </c>
      <c r="W20" s="58">
        <f>Лист1!CZ9</f>
        <v>374387.5</v>
      </c>
      <c r="X20" s="59">
        <f t="shared" si="0"/>
        <v>1892047.25</v>
      </c>
      <c r="Y20" s="60">
        <f>IF([1]Паспорт!P21&gt;0,[1]Паспорт!P21,Y19)</f>
        <v>34.630000000000003</v>
      </c>
      <c r="Z20" s="61"/>
      <c r="AA20" s="203"/>
      <c r="AB20" s="203"/>
    </row>
    <row r="21" spans="2:28" ht="15.75" x14ac:dyDescent="0.25">
      <c r="B21" s="56">
        <v>7</v>
      </c>
      <c r="C21" s="57">
        <f>Лист1!B10</f>
        <v>658446.56000000006</v>
      </c>
      <c r="D21" s="58">
        <f>Лист1!H10</f>
        <v>46344.93</v>
      </c>
      <c r="E21" s="58">
        <f>Лист1!N10</f>
        <v>34498.519999999997</v>
      </c>
      <c r="F21" s="58">
        <f>Лист1!T10</f>
        <v>51991.22</v>
      </c>
      <c r="G21" s="58">
        <f>Лист1!Z10</f>
        <v>25006.31</v>
      </c>
      <c r="H21" s="58">
        <f>Лист1!AF10</f>
        <v>12688.21</v>
      </c>
      <c r="I21" s="58">
        <f>Лист1!AL10</f>
        <v>41259.730000000003</v>
      </c>
      <c r="J21" s="58">
        <f>Лист1!AR10</f>
        <v>26459.71</v>
      </c>
      <c r="K21" s="58">
        <f>Лист1!AX10</f>
        <v>5758.32</v>
      </c>
      <c r="L21" s="58">
        <f>Лист1!Y45</f>
        <v>179425.28</v>
      </c>
      <c r="M21" s="58">
        <f>Лист1!BD10</f>
        <v>12110.15</v>
      </c>
      <c r="N21" s="58">
        <f>Лист1!M80</f>
        <v>9706.25</v>
      </c>
      <c r="O21" s="58">
        <f>Лист1!BJ10</f>
        <v>34323.11</v>
      </c>
      <c r="P21" s="58">
        <f>Лист1!BP10</f>
        <v>73844.34</v>
      </c>
      <c r="Q21" s="58">
        <f>Лист1!BV10</f>
        <v>121.27</v>
      </c>
      <c r="R21" s="58">
        <f>Лист1!CB10</f>
        <v>53853.13</v>
      </c>
      <c r="S21" s="58">
        <f>Лист1!M114</f>
        <v>36015.589999999997</v>
      </c>
      <c r="T21" s="58">
        <f>Лист1!CH10</f>
        <v>26030.47</v>
      </c>
      <c r="U21" s="58">
        <f>Лист1!CN10</f>
        <v>6681.59</v>
      </c>
      <c r="V21" s="58">
        <f>Лист1!CT10</f>
        <v>11881.34</v>
      </c>
      <c r="W21" s="58">
        <f>Лист1!CZ10</f>
        <v>286695.06</v>
      </c>
      <c r="X21" s="59">
        <f t="shared" si="0"/>
        <v>1633141.0900000003</v>
      </c>
      <c r="Y21" s="60">
        <f>IF([1]Паспорт!P22&gt;0,[1]Паспорт!P22,Y20)</f>
        <v>34.707000000000001</v>
      </c>
      <c r="Z21" s="61"/>
      <c r="AA21" s="203"/>
      <c r="AB21" s="203"/>
    </row>
    <row r="22" spans="2:28" ht="15.75" x14ac:dyDescent="0.25">
      <c r="B22" s="56">
        <v>8</v>
      </c>
      <c r="C22" s="57">
        <f>Лист1!B11</f>
        <v>658430.18999999994</v>
      </c>
      <c r="D22" s="58">
        <f>Лист1!H11</f>
        <v>42919.63</v>
      </c>
      <c r="E22" s="58">
        <f>Лист1!N11</f>
        <v>29940.26</v>
      </c>
      <c r="F22" s="58">
        <f>Лист1!T11</f>
        <v>47025.42</v>
      </c>
      <c r="G22" s="58">
        <f>Лист1!Z11</f>
        <v>22126.400000000001</v>
      </c>
      <c r="H22" s="58">
        <f>Лист1!AF11</f>
        <v>12316.5</v>
      </c>
      <c r="I22" s="58">
        <f>Лист1!AL11</f>
        <v>44194.61</v>
      </c>
      <c r="J22" s="58">
        <f>Лист1!AR11</f>
        <v>24902.34</v>
      </c>
      <c r="K22" s="58">
        <f>Лист1!AX11</f>
        <v>5142.32</v>
      </c>
      <c r="L22" s="58">
        <f>Лист1!Y46</f>
        <v>73830.14</v>
      </c>
      <c r="M22" s="58">
        <f>Лист1!BD11</f>
        <v>11547.68</v>
      </c>
      <c r="N22" s="58">
        <f>Лист1!M81</f>
        <v>8453.44</v>
      </c>
      <c r="O22" s="58">
        <f>Лист1!BJ11</f>
        <v>21024.66</v>
      </c>
      <c r="P22" s="58">
        <f>Лист1!BP11</f>
        <v>70046.77</v>
      </c>
      <c r="Q22" s="58">
        <f>Лист1!BV11</f>
        <v>116.63</v>
      </c>
      <c r="R22" s="58">
        <f>Лист1!CB11</f>
        <v>50709.2</v>
      </c>
      <c r="S22" s="58">
        <f>Лист1!M115</f>
        <v>33307.840000000004</v>
      </c>
      <c r="T22" s="58">
        <f>Лист1!CH11</f>
        <v>24050.62</v>
      </c>
      <c r="U22" s="58">
        <f>Лист1!CN11</f>
        <v>5879.09</v>
      </c>
      <c r="V22" s="58">
        <f>Лист1!CT11</f>
        <v>11319.33</v>
      </c>
      <c r="W22" s="58">
        <f>Лист1!CZ11</f>
        <v>254692.95</v>
      </c>
      <c r="X22" s="59">
        <f t="shared" si="0"/>
        <v>1451976.02</v>
      </c>
      <c r="Y22" s="60">
        <f>IF([1]Паспорт!P23&gt;0,[1]Паспорт!P23,Y21)</f>
        <v>34.769500000000001</v>
      </c>
      <c r="Z22" s="61"/>
      <c r="AA22" s="203"/>
      <c r="AB22" s="203"/>
    </row>
    <row r="23" spans="2:28" ht="15" customHeight="1" x14ac:dyDescent="0.25">
      <c r="B23" s="56">
        <v>9</v>
      </c>
      <c r="C23" s="57">
        <f>Лист1!B12</f>
        <v>527719.25</v>
      </c>
      <c r="D23" s="58">
        <f>Лист1!H12</f>
        <v>39255.46</v>
      </c>
      <c r="E23" s="58">
        <f>Лист1!N12</f>
        <v>27668.97</v>
      </c>
      <c r="F23" s="58">
        <f>Лист1!T12</f>
        <v>41291.82</v>
      </c>
      <c r="G23" s="58">
        <f>Лист1!Z12</f>
        <v>21865.86</v>
      </c>
      <c r="H23" s="58">
        <f>Лист1!AF12</f>
        <v>10754.97</v>
      </c>
      <c r="I23" s="58">
        <f>Лист1!AL12</f>
        <v>38524.86</v>
      </c>
      <c r="J23" s="58">
        <f>Лист1!AR12</f>
        <v>23037.02</v>
      </c>
      <c r="K23" s="58">
        <f>Лист1!AX12</f>
        <v>4888.08</v>
      </c>
      <c r="L23" s="58">
        <f>Лист1!Y47</f>
        <v>36077.06</v>
      </c>
      <c r="M23" s="58">
        <f>Лист1!BD12</f>
        <v>10421.41</v>
      </c>
      <c r="N23" s="58">
        <f>Лист1!M82</f>
        <v>7989.77</v>
      </c>
      <c r="O23" s="58">
        <f>Лист1!BJ12</f>
        <v>19479.939999999999</v>
      </c>
      <c r="P23" s="58">
        <f>Лист1!BP12</f>
        <v>65305.49</v>
      </c>
      <c r="Q23" s="58">
        <f>Лист1!BV12</f>
        <v>119.95</v>
      </c>
      <c r="R23" s="58">
        <f>Лист1!CB12</f>
        <v>50165.01</v>
      </c>
      <c r="S23" s="58">
        <f>Лист1!M116</f>
        <v>32205.66</v>
      </c>
      <c r="T23" s="58">
        <f>Лист1!CH12</f>
        <v>22555.33</v>
      </c>
      <c r="U23" s="58">
        <f>Лист1!CN12</f>
        <v>6077.98</v>
      </c>
      <c r="V23" s="58">
        <f>Лист1!CT12</f>
        <v>11116.14</v>
      </c>
      <c r="W23" s="58">
        <f>Лист1!CZ12</f>
        <v>242690.5</v>
      </c>
      <c r="X23" s="59">
        <f t="shared" si="0"/>
        <v>1239210.5299999998</v>
      </c>
      <c r="Y23" s="60">
        <f>IF([1]Паспорт!P24&gt;0,[1]Паспорт!P24,Y22)</f>
        <v>34.769500000000001</v>
      </c>
      <c r="Z23" s="61"/>
      <c r="AA23" s="62"/>
    </row>
    <row r="24" spans="2:28" ht="15.75" x14ac:dyDescent="0.25">
      <c r="B24" s="56">
        <v>10</v>
      </c>
      <c r="C24" s="57">
        <f>Лист1!B13</f>
        <v>416165.34</v>
      </c>
      <c r="D24" s="58">
        <f>Лист1!H13</f>
        <v>41582.58</v>
      </c>
      <c r="E24" s="58">
        <f>Лист1!N13</f>
        <v>25045</v>
      </c>
      <c r="F24" s="58">
        <f>Лист1!T13</f>
        <v>44312.7</v>
      </c>
      <c r="G24" s="58">
        <f>Лист1!Z13</f>
        <v>23042.6</v>
      </c>
      <c r="H24" s="58">
        <f>Лист1!AF13</f>
        <v>11323.45</v>
      </c>
      <c r="I24" s="58">
        <f>Лист1!AL13</f>
        <v>43563.8</v>
      </c>
      <c r="J24" s="58">
        <f>Лист1!AR13</f>
        <v>25415.03</v>
      </c>
      <c r="K24" s="58">
        <f>Лист1!AX13</f>
        <v>5339.29</v>
      </c>
      <c r="L24" s="58">
        <f>Лист1!Y48</f>
        <v>75346.61</v>
      </c>
      <c r="M24" s="58">
        <f>Лист1!BD13</f>
        <v>10907.71</v>
      </c>
      <c r="N24" s="58">
        <f>Лист1!M83</f>
        <v>8093.01</v>
      </c>
      <c r="O24" s="58">
        <f>Лист1!BJ13</f>
        <v>31407.34</v>
      </c>
      <c r="P24" s="58">
        <f>Лист1!BP13</f>
        <v>70735.33</v>
      </c>
      <c r="Q24" s="58">
        <f>Лист1!BV13</f>
        <v>123.02</v>
      </c>
      <c r="R24" s="58">
        <f>Лист1!CB13</f>
        <v>49903.05</v>
      </c>
      <c r="S24" s="58">
        <f>Лист1!M117</f>
        <v>33892.589999999997</v>
      </c>
      <c r="T24" s="58">
        <f>Лист1!CH13</f>
        <v>24605.78</v>
      </c>
      <c r="U24" s="58">
        <f>Лист1!CN13</f>
        <v>5861.89</v>
      </c>
      <c r="V24" s="58">
        <f>Лист1!CT13</f>
        <v>11606.09</v>
      </c>
      <c r="W24" s="58">
        <f>Лист1!CZ13</f>
        <v>268973.09000000003</v>
      </c>
      <c r="X24" s="59">
        <f t="shared" si="0"/>
        <v>1227245.3</v>
      </c>
      <c r="Y24" s="60">
        <f>IF([1]Паспорт!P25&gt;0,[1]Паспорт!P25,Y23)</f>
        <v>34.769500000000001</v>
      </c>
      <c r="Z24" s="61"/>
      <c r="AA24" s="62"/>
    </row>
    <row r="25" spans="2:28" ht="15.75" x14ac:dyDescent="0.25">
      <c r="B25" s="56">
        <v>11</v>
      </c>
      <c r="C25" s="57">
        <f>Лист1!B14</f>
        <v>618962.81000000006</v>
      </c>
      <c r="D25" s="58">
        <f>Лист1!H14</f>
        <v>52324.79</v>
      </c>
      <c r="E25" s="58">
        <f>Лист1!N14</f>
        <v>35991.29</v>
      </c>
      <c r="F25" s="58">
        <f>Лист1!T14</f>
        <v>54462.23</v>
      </c>
      <c r="G25" s="58">
        <f>Лист1!Z14</f>
        <v>28970.240000000002</v>
      </c>
      <c r="H25" s="58">
        <f>Лист1!AF14</f>
        <v>14467.74</v>
      </c>
      <c r="I25" s="58">
        <f>Лист1!AL14</f>
        <v>51616.85</v>
      </c>
      <c r="J25" s="58">
        <f>Лист1!AR14</f>
        <v>30780.07</v>
      </c>
      <c r="K25" s="58">
        <f>Лист1!AX14</f>
        <v>6542.91</v>
      </c>
      <c r="L25" s="58">
        <f>Лист1!Y49</f>
        <v>62535.56</v>
      </c>
      <c r="M25" s="58">
        <f>Лист1!BD14</f>
        <v>13502.04</v>
      </c>
      <c r="N25" s="58">
        <f>Лист1!M84</f>
        <v>10232.69</v>
      </c>
      <c r="O25" s="58">
        <f>Лист1!BJ14</f>
        <v>37900.730000000003</v>
      </c>
      <c r="P25" s="58">
        <f>Лист1!BP14</f>
        <v>90701.11</v>
      </c>
      <c r="Q25" s="58">
        <f>Лист1!BV14</f>
        <v>150.61000000000001</v>
      </c>
      <c r="R25" s="58">
        <f>Лист1!CB14</f>
        <v>68740.160000000003</v>
      </c>
      <c r="S25" s="58">
        <f>Лист1!M118</f>
        <v>43671.259999999995</v>
      </c>
      <c r="T25" s="58">
        <f>Лист1!CH14</f>
        <v>29307.85</v>
      </c>
      <c r="U25" s="58">
        <f>Лист1!CN14</f>
        <v>7147.46</v>
      </c>
      <c r="V25" s="58">
        <f>Лист1!CT14</f>
        <v>13813.5</v>
      </c>
      <c r="W25" s="58">
        <f>Лист1!CZ14</f>
        <v>343296.63</v>
      </c>
      <c r="X25" s="59">
        <f t="shared" si="0"/>
        <v>1615118.5300000003</v>
      </c>
      <c r="Y25" s="60">
        <f>IF([1]Паспорт!P26&gt;0,[1]Паспорт!P26,Y24)</f>
        <v>34.769500000000001</v>
      </c>
      <c r="Z25" s="61"/>
      <c r="AA25" s="62"/>
    </row>
    <row r="26" spans="2:28" ht="15.75" x14ac:dyDescent="0.25">
      <c r="B26" s="56">
        <v>12</v>
      </c>
      <c r="C26" s="57">
        <f>Лист1!B15</f>
        <v>644509.38</v>
      </c>
      <c r="D26" s="58">
        <f>Лист1!H15</f>
        <v>55315.55</v>
      </c>
      <c r="E26" s="58">
        <f>Лист1!N15</f>
        <v>39563.360000000001</v>
      </c>
      <c r="F26" s="58">
        <f>Лист1!T15</f>
        <v>56985.82</v>
      </c>
      <c r="G26" s="58">
        <f>Лист1!Z15</f>
        <v>32023.22</v>
      </c>
      <c r="H26" s="58">
        <f>Лист1!AF15</f>
        <v>15778.19</v>
      </c>
      <c r="I26" s="58">
        <f>Лист1!AL15</f>
        <v>52761.2</v>
      </c>
      <c r="J26" s="58">
        <f>Лист1!AR15</f>
        <v>32889.910000000003</v>
      </c>
      <c r="K26" s="58">
        <f>Лист1!AX15</f>
        <v>6966.86</v>
      </c>
      <c r="L26" s="58">
        <f>Лист1!Y50</f>
        <v>51934.26</v>
      </c>
      <c r="M26" s="58">
        <f>Лист1!BD15</f>
        <v>14971.48</v>
      </c>
      <c r="N26" s="58">
        <f>Лист1!M85</f>
        <v>11031.33</v>
      </c>
      <c r="O26" s="58">
        <f>Лист1!BJ15</f>
        <v>41752.67</v>
      </c>
      <c r="P26" s="58">
        <f>Лист1!BP15</f>
        <v>94828.03</v>
      </c>
      <c r="Q26" s="58">
        <f>Лист1!BV15</f>
        <v>60.8</v>
      </c>
      <c r="R26" s="58">
        <f>Лист1!CB15</f>
        <v>68281.320000000007</v>
      </c>
      <c r="S26" s="58">
        <f>Лист1!M119</f>
        <v>45375.520000000004</v>
      </c>
      <c r="T26" s="58">
        <f>Лист1!CH15</f>
        <v>32139.79</v>
      </c>
      <c r="U26" s="58">
        <f>Лист1!CN15</f>
        <v>7641.39</v>
      </c>
      <c r="V26" s="58">
        <f>Лист1!CT15</f>
        <v>14411.45</v>
      </c>
      <c r="W26" s="58">
        <f>Лист1!CZ15</f>
        <v>373606.25</v>
      </c>
      <c r="X26" s="59">
        <f t="shared" si="0"/>
        <v>1692827.7799999998</v>
      </c>
      <c r="Y26" s="60">
        <f>IF([1]Паспорт!P27&gt;0,[1]Паспорт!P27,Y25)</f>
        <v>34.43</v>
      </c>
      <c r="Z26" s="61"/>
      <c r="AA26" s="62"/>
    </row>
    <row r="27" spans="2:28" ht="15.75" x14ac:dyDescent="0.25">
      <c r="B27" s="56">
        <v>13</v>
      </c>
      <c r="C27" s="57">
        <f>Лист1!B16</f>
        <v>652868.43999999994</v>
      </c>
      <c r="D27" s="58">
        <f>Лист1!H16</f>
        <v>62212.27</v>
      </c>
      <c r="E27" s="58">
        <f>Лист1!N16</f>
        <v>42903.12</v>
      </c>
      <c r="F27" s="58">
        <f>Лист1!T16</f>
        <v>59806.22</v>
      </c>
      <c r="G27" s="58">
        <f>Лист1!Z16</f>
        <v>34169.269999999997</v>
      </c>
      <c r="H27" s="58">
        <f>Лист1!AF16</f>
        <v>17687.87</v>
      </c>
      <c r="I27" s="58">
        <f>Лист1!AL16</f>
        <v>59612.85</v>
      </c>
      <c r="J27" s="58">
        <f>Лист1!AR16</f>
        <v>36557.53</v>
      </c>
      <c r="K27" s="58">
        <f>Лист1!AX16</f>
        <v>7593.47</v>
      </c>
      <c r="L27" s="58">
        <f>Лист1!Y51</f>
        <v>81540.05</v>
      </c>
      <c r="M27" s="58">
        <f>Лист1!BD16</f>
        <v>16067.36</v>
      </c>
      <c r="N27" s="58">
        <f>Лист1!M86</f>
        <v>13002.68</v>
      </c>
      <c r="O27" s="58">
        <f>Лист1!BJ16</f>
        <v>45043.27</v>
      </c>
      <c r="P27" s="58">
        <f>Лист1!BP16</f>
        <v>100615.81</v>
      </c>
      <c r="Q27" s="58">
        <f>Лист1!BV16</f>
        <v>0</v>
      </c>
      <c r="R27" s="58">
        <f>Лист1!CB16</f>
        <v>69535.22</v>
      </c>
      <c r="S27" s="58">
        <f>Лист1!M120</f>
        <v>47702.16</v>
      </c>
      <c r="T27" s="58">
        <f>Лист1!CH16</f>
        <v>35059.31</v>
      </c>
      <c r="U27" s="58">
        <f>Лист1!CN16</f>
        <v>8401.86</v>
      </c>
      <c r="V27" s="58">
        <f>Лист1!CT16</f>
        <v>15548.11</v>
      </c>
      <c r="W27" s="58">
        <f>Лист1!CZ16</f>
        <v>386680.53</v>
      </c>
      <c r="X27" s="59">
        <f t="shared" si="0"/>
        <v>1792607.4000000001</v>
      </c>
      <c r="Y27" s="60">
        <f>IF([1]Паспорт!P28&gt;0,[1]Паспорт!P28,Y26)</f>
        <v>34.43</v>
      </c>
      <c r="Z27" s="61"/>
      <c r="AA27" s="62"/>
    </row>
    <row r="28" spans="2:28" ht="15.75" x14ac:dyDescent="0.25">
      <c r="B28" s="56">
        <v>14</v>
      </c>
      <c r="C28" s="57">
        <f>Лист1!B17</f>
        <v>446797</v>
      </c>
      <c r="D28" s="58">
        <f>Лист1!H17</f>
        <v>61656.55</v>
      </c>
      <c r="E28" s="58">
        <f>Лист1!N17</f>
        <v>43005.32</v>
      </c>
      <c r="F28" s="58">
        <f>Лист1!T17</f>
        <v>64521.36</v>
      </c>
      <c r="G28" s="58">
        <f>Лист1!Z17</f>
        <v>36429.32</v>
      </c>
      <c r="H28" s="58">
        <f>Лист1!AF17</f>
        <v>17132.34</v>
      </c>
      <c r="I28" s="58">
        <f>Лист1!AL17</f>
        <v>62043.3</v>
      </c>
      <c r="J28" s="58">
        <f>Лист1!AR17</f>
        <v>37551.71</v>
      </c>
      <c r="K28" s="58">
        <f>Лист1!AX17</f>
        <v>8032.07</v>
      </c>
      <c r="L28" s="58">
        <f>Лист1!Y52</f>
        <v>151047.35</v>
      </c>
      <c r="M28" s="58">
        <f>Лист1!BD17</f>
        <v>15957.17</v>
      </c>
      <c r="N28" s="58">
        <f>Лист1!M87</f>
        <v>12620.28</v>
      </c>
      <c r="O28" s="58">
        <f>Лист1!BJ17</f>
        <v>45296.59</v>
      </c>
      <c r="P28" s="58">
        <f>Лист1!BP17</f>
        <v>102383.8</v>
      </c>
      <c r="Q28" s="58">
        <f>Лист1!BV17</f>
        <v>105.05</v>
      </c>
      <c r="R28" s="58">
        <f>Лист1!CB17</f>
        <v>79538.39</v>
      </c>
      <c r="S28" s="58">
        <f>Лист1!M121</f>
        <v>50987.93</v>
      </c>
      <c r="T28" s="58">
        <f>Лист1!CH17</f>
        <v>36668.400000000001</v>
      </c>
      <c r="U28" s="58">
        <f>Лист1!CN17</f>
        <v>8867.49</v>
      </c>
      <c r="V28" s="58">
        <f>Лист1!CT17</f>
        <v>15856.25</v>
      </c>
      <c r="W28" s="58">
        <f>Лист1!CZ17</f>
        <v>424354.22</v>
      </c>
      <c r="X28" s="59">
        <f t="shared" si="0"/>
        <v>1720851.8899999997</v>
      </c>
      <c r="Y28" s="60">
        <f>IF([1]Паспорт!P29&gt;0,[1]Паспорт!P29,Y27)</f>
        <v>34.33</v>
      </c>
      <c r="Z28" s="61"/>
      <c r="AA28" s="62"/>
    </row>
    <row r="29" spans="2:28" ht="15.75" x14ac:dyDescent="0.25">
      <c r="B29" s="56">
        <v>15</v>
      </c>
      <c r="C29" s="57">
        <f>Лист1!B18</f>
        <v>394717.06</v>
      </c>
      <c r="D29" s="58">
        <f>Лист1!H18</f>
        <v>67291.09</v>
      </c>
      <c r="E29" s="58">
        <f>Лист1!N18</f>
        <v>45140.88</v>
      </c>
      <c r="F29" s="58">
        <f>Лист1!T18</f>
        <v>69836.95</v>
      </c>
      <c r="G29" s="58">
        <f>Лист1!Z18</f>
        <v>37851.46</v>
      </c>
      <c r="H29" s="58">
        <f>Лист1!AF18</f>
        <v>19841.650000000001</v>
      </c>
      <c r="I29" s="58">
        <f>Лист1!AL18</f>
        <v>65521.67</v>
      </c>
      <c r="J29" s="58">
        <f>Лист1!AR18</f>
        <v>39478.199999999997</v>
      </c>
      <c r="K29" s="58">
        <f>Лист1!AX18</f>
        <v>8229.06</v>
      </c>
      <c r="L29" s="58">
        <f>Лист1!Y53</f>
        <v>95087.78</v>
      </c>
      <c r="M29" s="58">
        <f>Лист1!BD18</f>
        <v>16895.03</v>
      </c>
      <c r="N29" s="58">
        <f>Лист1!M88</f>
        <v>13313.93</v>
      </c>
      <c r="O29" s="58">
        <f>Лист1!BJ18</f>
        <v>47882.04</v>
      </c>
      <c r="P29" s="58">
        <f>Лист1!BP18</f>
        <v>107818.4</v>
      </c>
      <c r="Q29" s="58">
        <f>Лист1!BV18</f>
        <v>173.75</v>
      </c>
      <c r="R29" s="58">
        <f>Лист1!CB18</f>
        <v>82481.2</v>
      </c>
      <c r="S29" s="58">
        <f>Лист1!M122</f>
        <v>54893.329999999994</v>
      </c>
      <c r="T29" s="58">
        <f>Лист1!CH18</f>
        <v>38222.160000000003</v>
      </c>
      <c r="U29" s="58">
        <f>Лист1!CN18</f>
        <v>9920.36</v>
      </c>
      <c r="V29" s="58">
        <f>Лист1!CT18</f>
        <v>16547.919999999998</v>
      </c>
      <c r="W29" s="58">
        <f>Лист1!CZ18</f>
        <v>438014.78</v>
      </c>
      <c r="X29" s="59">
        <f t="shared" si="0"/>
        <v>1669158.7000000002</v>
      </c>
      <c r="Y29" s="60">
        <f>IF([1]Паспорт!P30&gt;0,[1]Паспорт!P30,Y28)</f>
        <v>34.33</v>
      </c>
      <c r="Z29" s="61"/>
      <c r="AA29" s="62"/>
    </row>
    <row r="30" spans="2:28" ht="15.75" x14ac:dyDescent="0.25">
      <c r="B30" s="63">
        <v>16</v>
      </c>
      <c r="C30" s="57">
        <f>Лист1!B19</f>
        <v>395585.78</v>
      </c>
      <c r="D30" s="58">
        <f>Лист1!H19</f>
        <v>70353.52</v>
      </c>
      <c r="E30" s="58">
        <f>Лист1!N19</f>
        <v>48088.05</v>
      </c>
      <c r="F30" s="58">
        <f>Лист1!T19</f>
        <v>50479.96</v>
      </c>
      <c r="G30" s="58">
        <f>Лист1!Z19</f>
        <v>38681.360000000001</v>
      </c>
      <c r="H30" s="58">
        <f>Лист1!AF19</f>
        <v>20135.39</v>
      </c>
      <c r="I30" s="58">
        <f>Лист1!AL19</f>
        <v>66758.11</v>
      </c>
      <c r="J30" s="58">
        <f>Лист1!AR19</f>
        <v>40629.51</v>
      </c>
      <c r="K30" s="58">
        <f>Лист1!AX19</f>
        <v>8366.01</v>
      </c>
      <c r="L30" s="58">
        <f>Лист1!Y54</f>
        <v>64055.02</v>
      </c>
      <c r="M30" s="58">
        <f>Лист1!BD19</f>
        <v>17675.400000000001</v>
      </c>
      <c r="N30" s="58">
        <f>Лист1!M89</f>
        <v>14002.15</v>
      </c>
      <c r="O30" s="58">
        <f>Лист1!BJ19</f>
        <v>49877.599999999999</v>
      </c>
      <c r="P30" s="58">
        <f>Лист1!BP19</f>
        <v>113039.87</v>
      </c>
      <c r="Q30" s="58">
        <f>Лист1!BV19</f>
        <v>195.4</v>
      </c>
      <c r="R30" s="58">
        <f>Лист1!CB19</f>
        <v>82636.820000000007</v>
      </c>
      <c r="S30" s="58">
        <f>Лист1!M123</f>
        <v>56519.78</v>
      </c>
      <c r="T30" s="58">
        <f>Лист1!CH19</f>
        <v>39298.589999999997</v>
      </c>
      <c r="U30" s="58">
        <f>Лист1!CN19</f>
        <v>9517.74</v>
      </c>
      <c r="V30" s="58">
        <f>Лист1!CT19</f>
        <v>17358.62</v>
      </c>
      <c r="W30" s="58">
        <f>Лист1!CZ19</f>
        <v>459053.78</v>
      </c>
      <c r="X30" s="59">
        <f t="shared" si="0"/>
        <v>1662308.4600000004</v>
      </c>
      <c r="Y30" s="60">
        <f>IF([1]Паспорт!P31&gt;0,[1]Паспорт!P31,Y29)</f>
        <v>34.347099999999998</v>
      </c>
      <c r="Z30" s="61"/>
      <c r="AA30" s="62"/>
    </row>
    <row r="31" spans="2:28" ht="15.75" x14ac:dyDescent="0.25">
      <c r="B31" s="63">
        <v>17</v>
      </c>
      <c r="C31" s="57">
        <f>Лист1!B20</f>
        <v>796405.56</v>
      </c>
      <c r="D31" s="58">
        <f>Лист1!H20</f>
        <v>71455.7</v>
      </c>
      <c r="E31" s="58">
        <f>Лист1!N20</f>
        <v>50271.7</v>
      </c>
      <c r="F31" s="58">
        <f>Лист1!T20</f>
        <v>68937.97</v>
      </c>
      <c r="G31" s="58">
        <f>Лист1!Z20</f>
        <v>40419.01</v>
      </c>
      <c r="H31" s="58">
        <f>Лист1!AF20</f>
        <v>21369.49</v>
      </c>
      <c r="I31" s="58">
        <f>Лист1!AL20</f>
        <v>65856.89</v>
      </c>
      <c r="J31" s="58">
        <f>Лист1!AR20</f>
        <v>42119.97</v>
      </c>
      <c r="K31" s="58">
        <f>Лист1!AX20</f>
        <v>8561.0300000000007</v>
      </c>
      <c r="L31" s="58">
        <f>Лист1!Y55</f>
        <v>64289.13</v>
      </c>
      <c r="M31" s="58">
        <f>Лист1!BD20</f>
        <v>18553.310000000001</v>
      </c>
      <c r="N31" s="58">
        <f>Лист1!M90</f>
        <v>14452.4</v>
      </c>
      <c r="O31" s="58">
        <f>Лист1!BJ20</f>
        <v>52019.64</v>
      </c>
      <c r="P31" s="58">
        <f>Лист1!BP20</f>
        <v>119964.03</v>
      </c>
      <c r="Q31" s="58">
        <f>Лист1!BV20</f>
        <v>194.46</v>
      </c>
      <c r="R31" s="58">
        <f>Лист1!CB20</f>
        <v>89720.23</v>
      </c>
      <c r="S31" s="58">
        <f>Лист1!M124</f>
        <v>59352.659999999996</v>
      </c>
      <c r="T31" s="58">
        <f>Лист1!CH20</f>
        <v>40157.480000000003</v>
      </c>
      <c r="U31" s="58">
        <f>Лист1!CN20</f>
        <v>9872.43</v>
      </c>
      <c r="V31" s="58">
        <f>Лист1!CT20</f>
        <v>17891.16</v>
      </c>
      <c r="W31" s="58">
        <f>Лист1!CZ20</f>
        <v>500193.56</v>
      </c>
      <c r="X31" s="59">
        <f t="shared" si="0"/>
        <v>2152057.8099999991</v>
      </c>
      <c r="Y31" s="60">
        <f>IF([1]Паспорт!P32&gt;0,[1]Паспорт!P32,Y30)</f>
        <v>34.347099999999998</v>
      </c>
      <c r="Z31" s="61"/>
      <c r="AA31" s="62"/>
    </row>
    <row r="32" spans="2:28" ht="15.75" x14ac:dyDescent="0.25">
      <c r="B32" s="63">
        <v>18</v>
      </c>
      <c r="C32" s="57">
        <f>Лист1!B21</f>
        <v>1021798.19</v>
      </c>
      <c r="D32" s="58">
        <f>Лист1!H21</f>
        <v>74995.149999999994</v>
      </c>
      <c r="E32" s="58">
        <f>Лист1!N21</f>
        <v>51014.33</v>
      </c>
      <c r="F32" s="58">
        <f>Лист1!T21</f>
        <v>68434.33</v>
      </c>
      <c r="G32" s="58">
        <f>Лист1!Z21</f>
        <v>41313.86</v>
      </c>
      <c r="H32" s="58">
        <f>Лист1!AF21</f>
        <v>20410.45</v>
      </c>
      <c r="I32" s="58">
        <f>Лист1!AL21</f>
        <v>64424.01</v>
      </c>
      <c r="J32" s="58">
        <f>Лист1!AR21</f>
        <v>44905.35</v>
      </c>
      <c r="K32" s="58">
        <f>Лист1!AX21</f>
        <v>9151.73</v>
      </c>
      <c r="L32" s="58">
        <f>Лист1!Y56</f>
        <v>65166.37</v>
      </c>
      <c r="M32" s="58">
        <f>Лист1!BD21</f>
        <v>19477.13</v>
      </c>
      <c r="N32" s="58">
        <f>Лист1!M91</f>
        <v>14705.07</v>
      </c>
      <c r="O32" s="58">
        <f>Лист1!BJ21</f>
        <v>53782.48</v>
      </c>
      <c r="P32" s="58">
        <f>Лист1!BP21</f>
        <v>128422.92</v>
      </c>
      <c r="Q32" s="58">
        <f>Лист1!BV21</f>
        <v>209.99</v>
      </c>
      <c r="R32" s="58">
        <f>Лист1!CB21</f>
        <v>94325.47</v>
      </c>
      <c r="S32" s="58">
        <f>Лист1!M125</f>
        <v>62469.94</v>
      </c>
      <c r="T32" s="58">
        <f>Лист1!CH21</f>
        <v>42170.73</v>
      </c>
      <c r="U32" s="58">
        <f>Лист1!CN21</f>
        <v>10202.48</v>
      </c>
      <c r="V32" s="58">
        <f>Лист1!CT21</f>
        <v>18713.2</v>
      </c>
      <c r="W32" s="58">
        <f>Лист1!CZ21</f>
        <v>500711.63</v>
      </c>
      <c r="X32" s="59">
        <f t="shared" si="0"/>
        <v>2406804.81</v>
      </c>
      <c r="Y32" s="60">
        <f>IF([1]Паспорт!P33&gt;0,[1]Паспорт!P33,Y31)</f>
        <v>34.347099999999998</v>
      </c>
      <c r="Z32" s="61"/>
      <c r="AA32" s="62"/>
    </row>
    <row r="33" spans="2:28" ht="15.75" x14ac:dyDescent="0.25">
      <c r="B33" s="63">
        <v>19</v>
      </c>
      <c r="C33" s="57">
        <f>Лист1!B22</f>
        <v>1076223.25</v>
      </c>
      <c r="D33" s="58">
        <f>Лист1!H22</f>
        <v>79961.09</v>
      </c>
      <c r="E33" s="58">
        <f>Лист1!N22</f>
        <v>55037.95</v>
      </c>
      <c r="F33" s="58">
        <f>Лист1!T22</f>
        <v>72922.720000000001</v>
      </c>
      <c r="G33" s="58">
        <f>Лист1!Z22</f>
        <v>42897.21</v>
      </c>
      <c r="H33" s="58">
        <f>Лист1!AF22</f>
        <v>22627.84</v>
      </c>
      <c r="I33" s="58">
        <f>Лист1!AL22</f>
        <v>67835.22</v>
      </c>
      <c r="J33" s="58">
        <f>Лист1!AR22</f>
        <v>47309.18</v>
      </c>
      <c r="K33" s="58">
        <f>Лист1!AX22</f>
        <v>9822.4699999999993</v>
      </c>
      <c r="L33" s="58">
        <f>Лист1!Y57</f>
        <v>69371.199999999997</v>
      </c>
      <c r="M33" s="58">
        <f>Лист1!BD22</f>
        <v>21107.97</v>
      </c>
      <c r="N33" s="58">
        <f>Лист1!M92</f>
        <v>15930.45</v>
      </c>
      <c r="O33" s="58">
        <f>Лист1!BJ22</f>
        <v>58466.81</v>
      </c>
      <c r="P33" s="58">
        <f>Лист1!BP22</f>
        <v>133359.69</v>
      </c>
      <c r="Q33" s="58">
        <f>Лист1!BV22</f>
        <v>254.51</v>
      </c>
      <c r="R33" s="58">
        <f>Лист1!CB22</f>
        <v>95480.54</v>
      </c>
      <c r="S33" s="58">
        <f>Лист1!M126</f>
        <v>62764.86</v>
      </c>
      <c r="T33" s="58">
        <f>Лист1!CH22</f>
        <v>44700.91</v>
      </c>
      <c r="U33" s="58">
        <f>Лист1!CN22</f>
        <v>10810.97</v>
      </c>
      <c r="V33" s="58">
        <f>Лист1!CT22</f>
        <v>19940.580000000002</v>
      </c>
      <c r="W33" s="58">
        <f>Лист1!CZ22</f>
        <v>496407.91</v>
      </c>
      <c r="X33" s="59">
        <f t="shared" si="0"/>
        <v>2503233.33</v>
      </c>
      <c r="Y33" s="60">
        <f>IF([1]Паспорт!P34&gt;0,[1]Паспорт!P34,Y32)</f>
        <v>34.57</v>
      </c>
      <c r="Z33" s="61"/>
      <c r="AA33" s="62"/>
    </row>
    <row r="34" spans="2:28" ht="15.75" x14ac:dyDescent="0.25">
      <c r="B34" s="63">
        <v>20</v>
      </c>
      <c r="C34" s="57">
        <f>Лист1!B23</f>
        <v>1089725.1299999999</v>
      </c>
      <c r="D34" s="58">
        <f>Лист1!H23</f>
        <v>84332.91</v>
      </c>
      <c r="E34" s="58">
        <f>Лист1!N23</f>
        <v>58593.99</v>
      </c>
      <c r="F34" s="58">
        <f>Лист1!T23</f>
        <v>78914.84</v>
      </c>
      <c r="G34" s="58">
        <f>Лист1!Z23</f>
        <v>45834.85</v>
      </c>
      <c r="H34" s="58">
        <f>Лист1!AF23</f>
        <v>23671.66</v>
      </c>
      <c r="I34" s="58">
        <f>Лист1!AL23</f>
        <v>72384.52</v>
      </c>
      <c r="J34" s="58">
        <f>Лист1!AR23</f>
        <v>49340.160000000003</v>
      </c>
      <c r="K34" s="58">
        <f>Лист1!AX23</f>
        <v>10385.07</v>
      </c>
      <c r="L34" s="58">
        <f>Лист1!Y58</f>
        <v>73721.39</v>
      </c>
      <c r="M34" s="58">
        <f>Лист1!BD23</f>
        <v>22202.91</v>
      </c>
      <c r="N34" s="58">
        <f>Лист1!M93</f>
        <v>16521.05</v>
      </c>
      <c r="O34" s="58">
        <f>Лист1!BJ23</f>
        <v>61453.88</v>
      </c>
      <c r="P34" s="58">
        <f>Лист1!BP23</f>
        <v>137858.42000000001</v>
      </c>
      <c r="Q34" s="58">
        <f>Лист1!BV23</f>
        <v>232.12</v>
      </c>
      <c r="R34" s="58">
        <f>Лист1!CB23</f>
        <v>96491.73</v>
      </c>
      <c r="S34" s="58">
        <f>Лист1!M127</f>
        <v>58856.47</v>
      </c>
      <c r="T34" s="58">
        <f>Лист1!CH23</f>
        <v>47110.66</v>
      </c>
      <c r="U34" s="58">
        <f>Лист1!CN23</f>
        <v>11578.96</v>
      </c>
      <c r="V34" s="58">
        <f>Лист1!CT23</f>
        <v>21653.53</v>
      </c>
      <c r="W34" s="58">
        <f>Лист1!CZ23</f>
        <v>531730.5</v>
      </c>
      <c r="X34" s="59">
        <f t="shared" si="0"/>
        <v>2592594.7499999995</v>
      </c>
      <c r="Y34" s="60">
        <f>IF([1]Паспорт!P35&gt;0,[1]Паспорт!P35,Y33)</f>
        <v>34.57</v>
      </c>
      <c r="Z34" s="61"/>
      <c r="AA34" s="62"/>
    </row>
    <row r="35" spans="2:28" ht="15.75" x14ac:dyDescent="0.25">
      <c r="B35" s="63">
        <v>21</v>
      </c>
      <c r="C35" s="57">
        <f>Лист1!B24</f>
        <v>1111317.1299999999</v>
      </c>
      <c r="D35" s="58">
        <f>Лист1!H24</f>
        <v>82603</v>
      </c>
      <c r="E35" s="58">
        <f>Лист1!N24</f>
        <v>55502.78</v>
      </c>
      <c r="F35" s="58">
        <f>Лист1!T24</f>
        <v>73790.080000000002</v>
      </c>
      <c r="G35" s="58">
        <f>Лист1!Z24</f>
        <v>44747.59</v>
      </c>
      <c r="H35" s="58">
        <f>Лист1!AF24</f>
        <v>22745.16</v>
      </c>
      <c r="I35" s="58">
        <f>Лист1!AL24</f>
        <v>67616.160000000003</v>
      </c>
      <c r="J35" s="58">
        <f>Лист1!AR24</f>
        <v>47571.48</v>
      </c>
      <c r="K35" s="58">
        <f>Лист1!AX24</f>
        <v>9943.8799999999992</v>
      </c>
      <c r="L35" s="58">
        <f>Лист1!Y59</f>
        <v>77160.27</v>
      </c>
      <c r="M35" s="58">
        <f>Лист1!BD24</f>
        <v>21178.82</v>
      </c>
      <c r="N35" s="58">
        <f>Лист1!M94</f>
        <v>16556.939999999999</v>
      </c>
      <c r="O35" s="58">
        <f>Лист1!BJ24</f>
        <v>59232.639999999999</v>
      </c>
      <c r="P35" s="58">
        <f>Лист1!BP24</f>
        <v>136274.04999999999</v>
      </c>
      <c r="Q35" s="58">
        <f>Лист1!BV24</f>
        <v>228.98</v>
      </c>
      <c r="R35" s="58">
        <f>Лист1!CB24</f>
        <v>92373.68</v>
      </c>
      <c r="S35" s="58">
        <f>Лист1!M128</f>
        <v>65609.42</v>
      </c>
      <c r="T35" s="58">
        <f>Лист1!CH24</f>
        <v>45355.29</v>
      </c>
      <c r="U35" s="58">
        <f>Лист1!CN24</f>
        <v>11219.09</v>
      </c>
      <c r="V35" s="58">
        <f>Лист1!CT24</f>
        <v>20292.099999999999</v>
      </c>
      <c r="W35" s="58">
        <f>Лист1!CZ24</f>
        <v>535600</v>
      </c>
      <c r="X35" s="59">
        <f t="shared" si="0"/>
        <v>2596918.54</v>
      </c>
      <c r="Y35" s="60">
        <f>IF([1]Паспорт!P36&gt;0,[1]Паспорт!P36,Y34)</f>
        <v>34.659999999999997</v>
      </c>
      <c r="Z35" s="61"/>
      <c r="AA35" s="62"/>
    </row>
    <row r="36" spans="2:28" ht="15.75" x14ac:dyDescent="0.25">
      <c r="B36" s="63">
        <v>22</v>
      </c>
      <c r="C36" s="57">
        <f>Лист1!B25</f>
        <v>1216986.1299999999</v>
      </c>
      <c r="D36" s="58">
        <f>Лист1!H25</f>
        <v>83963.520000000004</v>
      </c>
      <c r="E36" s="58">
        <f>Лист1!N25</f>
        <v>58138.89</v>
      </c>
      <c r="F36" s="58">
        <f>Лист1!T25</f>
        <v>79512.929999999993</v>
      </c>
      <c r="G36" s="58">
        <f>Лист1!Z25</f>
        <v>45732.17</v>
      </c>
      <c r="H36" s="58">
        <f>Лист1!AF25</f>
        <v>23341.99</v>
      </c>
      <c r="I36" s="58">
        <f>Лист1!AL25</f>
        <v>71848.66</v>
      </c>
      <c r="J36" s="58">
        <f>Лист1!AR25</f>
        <v>48154.15</v>
      </c>
      <c r="K36" s="58">
        <f>Лист1!AX25</f>
        <v>10084.459999999999</v>
      </c>
      <c r="L36" s="58">
        <f>Лист1!Y60</f>
        <v>70349.11</v>
      </c>
      <c r="M36" s="58">
        <f>Лист1!BD25</f>
        <v>21522.84</v>
      </c>
      <c r="N36" s="58">
        <f>Лист1!M95</f>
        <v>16595.64</v>
      </c>
      <c r="O36" s="58">
        <f>Лист1!BJ25</f>
        <v>60737.57</v>
      </c>
      <c r="P36" s="58">
        <f>Лист1!BP25</f>
        <v>135316.98000000001</v>
      </c>
      <c r="Q36" s="58">
        <f>Лист1!BV25</f>
        <v>243.98</v>
      </c>
      <c r="R36" s="58">
        <f>Лист1!CB25</f>
        <v>95681.96</v>
      </c>
      <c r="S36" s="58">
        <f>Лист1!M129</f>
        <v>67250.790000000008</v>
      </c>
      <c r="T36" s="58">
        <f>Лист1!CH25</f>
        <v>45861.47</v>
      </c>
      <c r="U36" s="58">
        <f>Лист1!CN25</f>
        <v>11512.24</v>
      </c>
      <c r="V36" s="58">
        <f>Лист1!CT25</f>
        <v>20639.189999999999</v>
      </c>
      <c r="W36" s="58">
        <f>Лист1!CZ25</f>
        <v>558194.31000000006</v>
      </c>
      <c r="X36" s="59">
        <f t="shared" si="0"/>
        <v>2741668.98</v>
      </c>
      <c r="Y36" s="60">
        <f>IF([1]Паспорт!P37&gt;0,[1]Паспорт!P37,Y35)</f>
        <v>34.659999999999997</v>
      </c>
      <c r="Z36" s="61"/>
      <c r="AA36" s="62"/>
    </row>
    <row r="37" spans="2:28" ht="15.75" x14ac:dyDescent="0.25">
      <c r="B37" s="63">
        <v>23</v>
      </c>
      <c r="C37" s="57">
        <f>Лист1!B26</f>
        <v>1304496.1299999999</v>
      </c>
      <c r="D37" s="58">
        <f>Лист1!H26</f>
        <v>85341.35</v>
      </c>
      <c r="E37" s="58">
        <f>Лист1!N26</f>
        <v>58554.720000000001</v>
      </c>
      <c r="F37" s="58">
        <f>Лист1!T26</f>
        <v>80833.77</v>
      </c>
      <c r="G37" s="58">
        <f>Лист1!Z26</f>
        <v>46362.59</v>
      </c>
      <c r="H37" s="58">
        <f>Лист1!AF26</f>
        <v>23875.17</v>
      </c>
      <c r="I37" s="58">
        <f>Лист1!AL26</f>
        <v>71355.77</v>
      </c>
      <c r="J37" s="58">
        <f>Лист1!AR26</f>
        <v>48271.37</v>
      </c>
      <c r="K37" s="58">
        <f>Лист1!AX26</f>
        <v>10215.709999999999</v>
      </c>
      <c r="L37" s="58">
        <f>Лист1!Y61</f>
        <v>70789.13</v>
      </c>
      <c r="M37" s="58">
        <f>Лист1!BD26</f>
        <v>22138.68</v>
      </c>
      <c r="N37" s="58">
        <f>Лист1!M96</f>
        <v>17156.28</v>
      </c>
      <c r="O37" s="58">
        <f>Лист1!BJ26</f>
        <v>61560.5</v>
      </c>
      <c r="P37" s="58">
        <f>Лист1!BP26</f>
        <v>141050.98000000001</v>
      </c>
      <c r="Q37" s="58">
        <f>Лист1!BV26</f>
        <v>213.91</v>
      </c>
      <c r="R37" s="58">
        <f>Лист1!CB26</f>
        <v>95846.99</v>
      </c>
      <c r="S37" s="58">
        <f>Лист1!M130</f>
        <v>68714.7</v>
      </c>
      <c r="T37" s="58">
        <f>Лист1!CH26</f>
        <v>46496.63</v>
      </c>
      <c r="U37" s="58">
        <f>Лист1!CN26</f>
        <v>12106.63</v>
      </c>
      <c r="V37" s="58">
        <f>Лист1!CT26</f>
        <v>21207.77</v>
      </c>
      <c r="W37" s="58">
        <f>Лист1!CZ26</f>
        <v>571906.25</v>
      </c>
      <c r="X37" s="59">
        <f t="shared" si="0"/>
        <v>2858495.03</v>
      </c>
      <c r="Y37" s="60">
        <f>IF([1]Паспорт!P38&gt;0,[1]Паспорт!P38,Y36)</f>
        <v>34.6</v>
      </c>
      <c r="Z37" s="61"/>
      <c r="AA37" s="62"/>
    </row>
    <row r="38" spans="2:28" ht="15.75" x14ac:dyDescent="0.25">
      <c r="B38" s="63">
        <v>24</v>
      </c>
      <c r="C38" s="57">
        <f>Лист1!B27</f>
        <v>1348023.38</v>
      </c>
      <c r="D38" s="58">
        <f>Лист1!H27</f>
        <v>87728.38</v>
      </c>
      <c r="E38" s="58">
        <f>Лист1!N27</f>
        <v>59396.76</v>
      </c>
      <c r="F38" s="58">
        <f>Лист1!T27</f>
        <v>83198.240000000005</v>
      </c>
      <c r="G38" s="58">
        <f>Лист1!Z27</f>
        <v>45971.4</v>
      </c>
      <c r="H38" s="58">
        <f>Лист1!AF27</f>
        <v>24312.58</v>
      </c>
      <c r="I38" s="58">
        <f>Лист1!AL27</f>
        <v>74598.3</v>
      </c>
      <c r="J38" s="58">
        <f>Лист1!AR27</f>
        <v>48558.95</v>
      </c>
      <c r="K38" s="58">
        <f>Лист1!AX27</f>
        <v>10116.6</v>
      </c>
      <c r="L38" s="58">
        <f>Лист1!Y62</f>
        <v>219345.74000000002</v>
      </c>
      <c r="M38" s="58">
        <f>Лист1!BD27</f>
        <v>22713.24</v>
      </c>
      <c r="N38" s="58">
        <f>Лист1!M97</f>
        <v>17362.75</v>
      </c>
      <c r="O38" s="58">
        <f>Лист1!BJ27</f>
        <v>62263.64</v>
      </c>
      <c r="P38" s="58">
        <f>Лист1!BP27</f>
        <v>142352.66</v>
      </c>
      <c r="Q38" s="58">
        <f>Лист1!BV27</f>
        <v>276.2</v>
      </c>
      <c r="R38" s="58">
        <f>Лист1!CB27</f>
        <v>99392.7</v>
      </c>
      <c r="S38" s="58">
        <f>Лист1!M131</f>
        <v>68664.33</v>
      </c>
      <c r="T38" s="58">
        <f>Лист1!CH27</f>
        <v>46608.21</v>
      </c>
      <c r="U38" s="58">
        <f>Лист1!CN27</f>
        <v>11538.82</v>
      </c>
      <c r="V38" s="58">
        <f>Лист1!CT27</f>
        <v>21433.42</v>
      </c>
      <c r="W38" s="58">
        <f>Лист1!CZ27</f>
        <v>544613.5</v>
      </c>
      <c r="X38" s="59">
        <f t="shared" si="0"/>
        <v>3038469.8000000003</v>
      </c>
      <c r="Y38" s="60">
        <f>IF([1]Паспорт!P39&gt;0,[1]Паспорт!P39,Y37)</f>
        <v>34.6</v>
      </c>
      <c r="Z38" s="61"/>
      <c r="AA38" s="62"/>
    </row>
    <row r="39" spans="2:28" ht="15.75" x14ac:dyDescent="0.25">
      <c r="B39" s="63">
        <v>25</v>
      </c>
      <c r="C39" s="57">
        <f>Лист1!B28</f>
        <v>1242698.3799999999</v>
      </c>
      <c r="D39" s="58">
        <f>Лист1!H28</f>
        <v>84506.4</v>
      </c>
      <c r="E39" s="58">
        <f>Лист1!N28</f>
        <v>57530.76</v>
      </c>
      <c r="F39" s="58">
        <f>Лист1!T28</f>
        <v>82271.28</v>
      </c>
      <c r="G39" s="58">
        <f>Лист1!Z28</f>
        <v>43995.26</v>
      </c>
      <c r="H39" s="58">
        <f>Лист1!AF28</f>
        <v>23549.38</v>
      </c>
      <c r="I39" s="58">
        <f>Лист1!AL28</f>
        <v>71447.55</v>
      </c>
      <c r="J39" s="58">
        <f>Лист1!AR28</f>
        <v>46436.61</v>
      </c>
      <c r="K39" s="58">
        <f>Лист1!AX28</f>
        <v>10132.6</v>
      </c>
      <c r="L39" s="58">
        <f>Лист1!Y63</f>
        <v>90493.32</v>
      </c>
      <c r="M39" s="58">
        <f>Лист1!BD28</f>
        <v>22216.89</v>
      </c>
      <c r="N39" s="58">
        <f>Лист1!M98</f>
        <v>17134.580000000002</v>
      </c>
      <c r="O39" s="58">
        <f>Лист1!BJ28</f>
        <v>59980.85</v>
      </c>
      <c r="P39" s="58">
        <f>Лист1!BP28</f>
        <v>136427.82999999999</v>
      </c>
      <c r="Q39" s="58">
        <f>Лист1!BV28</f>
        <v>247.46</v>
      </c>
      <c r="R39" s="58">
        <f>Лист1!CB28</f>
        <v>92604.33</v>
      </c>
      <c r="S39" s="58">
        <f>Лист1!M132</f>
        <v>64759.700000000004</v>
      </c>
      <c r="T39" s="58">
        <f>Лист1!CH28</f>
        <v>44581.88</v>
      </c>
      <c r="U39" s="58">
        <f>Лист1!CN28</f>
        <v>11565.85</v>
      </c>
      <c r="V39" s="58">
        <f>Лист1!CT28</f>
        <v>20662.48</v>
      </c>
      <c r="W39" s="58">
        <f>Лист1!CZ28</f>
        <v>513235.38</v>
      </c>
      <c r="X39" s="59">
        <f t="shared" si="0"/>
        <v>2736478.77</v>
      </c>
      <c r="Y39" s="60">
        <f>IF([1]Паспорт!P40&gt;0,[1]Паспорт!P40,Y38)</f>
        <v>34.6</v>
      </c>
      <c r="Z39" s="61"/>
      <c r="AA39" s="62"/>
    </row>
    <row r="40" spans="2:28" ht="15.75" x14ac:dyDescent="0.25">
      <c r="B40" s="63">
        <v>26</v>
      </c>
      <c r="C40" s="57">
        <f>Лист1!B29</f>
        <v>1183755.1299999999</v>
      </c>
      <c r="D40" s="58">
        <f>Лист1!H29</f>
        <v>80931.38</v>
      </c>
      <c r="E40" s="58">
        <f>Лист1!N29</f>
        <v>56208.34</v>
      </c>
      <c r="F40" s="58">
        <f>Лист1!T29</f>
        <v>80269.320000000007</v>
      </c>
      <c r="G40" s="58">
        <f>Лист1!Z29</f>
        <v>43960.13</v>
      </c>
      <c r="H40" s="58">
        <f>Лист1!AF29</f>
        <v>22884.240000000002</v>
      </c>
      <c r="I40" s="58">
        <f>Лист1!AL29</f>
        <v>70881.25</v>
      </c>
      <c r="J40" s="58">
        <f>Лист1!AR29</f>
        <v>47058.11</v>
      </c>
      <c r="K40" s="58">
        <f>Лист1!AX29</f>
        <v>10928.12</v>
      </c>
      <c r="L40" s="58">
        <f>Лист1!Y64</f>
        <v>116091.20999999999</v>
      </c>
      <c r="M40" s="58">
        <f>Лист1!BD29</f>
        <v>21842.37</v>
      </c>
      <c r="N40" s="58">
        <f>Лист1!M99</f>
        <v>15710.75</v>
      </c>
      <c r="O40" s="58">
        <f>Лист1!BJ29</f>
        <v>59105.29</v>
      </c>
      <c r="P40" s="58">
        <f>Лист1!BP29</f>
        <v>134814</v>
      </c>
      <c r="Q40" s="58">
        <f>Лист1!BV29</f>
        <v>228.04</v>
      </c>
      <c r="R40" s="58">
        <f>Лист1!CB29</f>
        <v>95686.14</v>
      </c>
      <c r="S40" s="58">
        <f>Лист1!M133</f>
        <v>63885.69</v>
      </c>
      <c r="T40" s="58">
        <f>Лист1!CH29</f>
        <v>44461.86</v>
      </c>
      <c r="U40" s="58">
        <f>Лист1!CN29</f>
        <v>10867.32</v>
      </c>
      <c r="V40" s="58">
        <f>Лист1!CT29</f>
        <v>23562.12</v>
      </c>
      <c r="W40" s="58">
        <f>Лист1!CZ29</f>
        <v>521074.56</v>
      </c>
      <c r="X40" s="59">
        <f t="shared" si="0"/>
        <v>2704205.37</v>
      </c>
      <c r="Y40" s="60">
        <f>IF([1]Паспорт!P41&gt;0,[1]Паспорт!P41,Y39)</f>
        <v>34.6</v>
      </c>
      <c r="Z40" s="61"/>
      <c r="AA40" s="62"/>
    </row>
    <row r="41" spans="2:28" ht="13.5" customHeight="1" x14ac:dyDescent="0.25">
      <c r="B41" s="63">
        <v>27</v>
      </c>
      <c r="C41" s="57">
        <f>Лист1!B30</f>
        <v>1113542.25</v>
      </c>
      <c r="D41" s="58">
        <f>Лист1!H30</f>
        <v>76561.83</v>
      </c>
      <c r="E41" s="58">
        <f>Лист1!N30</f>
        <v>54150.49</v>
      </c>
      <c r="F41" s="58">
        <f>Лист1!T30</f>
        <v>81190.91</v>
      </c>
      <c r="G41" s="58">
        <f>Лист1!Z30</f>
        <v>41505.18</v>
      </c>
      <c r="H41" s="58">
        <f>Лист1!AF30</f>
        <v>22151.99</v>
      </c>
      <c r="I41" s="58">
        <f>Лист1!AL30</f>
        <v>66232.100000000006</v>
      </c>
      <c r="J41" s="58">
        <f>Лист1!AR30</f>
        <v>44883.8</v>
      </c>
      <c r="K41" s="58">
        <f>Лист1!AX30</f>
        <v>9242.4500000000007</v>
      </c>
      <c r="L41" s="58">
        <f>Лист1!Y65</f>
        <v>184391.11</v>
      </c>
      <c r="M41" s="58">
        <f>Лист1!BD30</f>
        <v>21074.41</v>
      </c>
      <c r="N41" s="58">
        <f>Лист1!M100</f>
        <v>15722.49</v>
      </c>
      <c r="O41" s="58">
        <f>Лист1!BJ30</f>
        <v>56855.86</v>
      </c>
      <c r="P41" s="58">
        <f>Лист1!BP30</f>
        <v>128298.91</v>
      </c>
      <c r="Q41" s="58">
        <f>Лист1!BV30</f>
        <v>214.65</v>
      </c>
      <c r="R41" s="58">
        <f>Лист1!CB30</f>
        <v>77999.58</v>
      </c>
      <c r="S41" s="58">
        <f>Лист1!M134</f>
        <v>58394.369999999995</v>
      </c>
      <c r="T41" s="58">
        <f>Лист1!CH30</f>
        <v>43388.93</v>
      </c>
      <c r="U41" s="58">
        <f>Лист1!CN30</f>
        <v>10309.700000000001</v>
      </c>
      <c r="V41" s="58">
        <f>Лист1!CT30</f>
        <v>21455.84</v>
      </c>
      <c r="W41" s="58">
        <f>Лист1!CZ30</f>
        <v>454648.88</v>
      </c>
      <c r="X41" s="59">
        <f t="shared" si="0"/>
        <v>2582215.7299999995</v>
      </c>
      <c r="Y41" s="60">
        <f>IF([1]Паспорт!P42&gt;0,[1]Паспорт!P42,Y40)</f>
        <v>34.590000000000003</v>
      </c>
      <c r="Z41" s="61"/>
      <c r="AA41" s="62"/>
    </row>
    <row r="42" spans="2:28" ht="15.75" x14ac:dyDescent="0.25">
      <c r="B42" s="63">
        <v>28</v>
      </c>
      <c r="C42" s="57">
        <f>Лист1!B31</f>
        <v>1069724.1299999999</v>
      </c>
      <c r="D42" s="58">
        <f>Лист1!H31</f>
        <v>72804.240000000005</v>
      </c>
      <c r="E42" s="58">
        <f>Лист1!N31</f>
        <v>50470.02</v>
      </c>
      <c r="F42" s="58">
        <f>Лист1!T31</f>
        <v>74374.7</v>
      </c>
      <c r="G42" s="58">
        <f>Лист1!Z31</f>
        <v>39471.440000000002</v>
      </c>
      <c r="H42" s="58">
        <f>Лист1!AF31</f>
        <v>20580.310000000001</v>
      </c>
      <c r="I42" s="58">
        <f>Лист1!AL31</f>
        <v>63182.36</v>
      </c>
      <c r="J42" s="58">
        <f>Лист1!AR31</f>
        <v>42700.09</v>
      </c>
      <c r="K42" s="58">
        <f>Лист1!AX31</f>
        <v>9436.2000000000007</v>
      </c>
      <c r="L42" s="58">
        <f>Лист1!Y66</f>
        <v>121574.27</v>
      </c>
      <c r="M42" s="58">
        <f>Лист1!BD31</f>
        <v>19886.689999999999</v>
      </c>
      <c r="N42" s="58">
        <f>Лист1!M101</f>
        <v>14843.14</v>
      </c>
      <c r="O42" s="58">
        <f>Лист1!BJ31</f>
        <v>53883.02</v>
      </c>
      <c r="P42" s="58">
        <f>Лист1!BP31</f>
        <v>123044.07</v>
      </c>
      <c r="Q42" s="58">
        <f>Лист1!BV31</f>
        <v>210.39</v>
      </c>
      <c r="R42" s="58">
        <f>Лист1!CB31</f>
        <v>88050.880000000005</v>
      </c>
      <c r="S42" s="58">
        <f>Лист1!M135</f>
        <v>58214.37</v>
      </c>
      <c r="T42" s="58">
        <f>Лист1!CH31</f>
        <v>40975.69</v>
      </c>
      <c r="U42" s="58">
        <f>Лист1!CN31</f>
        <v>10284.129999999999</v>
      </c>
      <c r="V42" s="58">
        <f>Лист1!CT31</f>
        <v>21345.87</v>
      </c>
      <c r="W42" s="58">
        <f>Лист1!CZ31</f>
        <v>466187.31</v>
      </c>
      <c r="X42" s="59">
        <f t="shared" si="0"/>
        <v>2461243.3199999998</v>
      </c>
      <c r="Y42" s="60">
        <f>IF([1]Паспорт!P43&gt;0,[1]Паспорт!P43,Y41)</f>
        <v>34.450000000000003</v>
      </c>
      <c r="Z42" s="61"/>
      <c r="AA42" s="62"/>
    </row>
    <row r="43" spans="2:28" ht="15" customHeight="1" x14ac:dyDescent="0.25">
      <c r="B43" s="63">
        <v>29</v>
      </c>
      <c r="C43" s="57">
        <f>Лист1!B32</f>
        <v>1155712.25</v>
      </c>
      <c r="D43" s="58">
        <f>Лист1!H32</f>
        <v>82121.119999999995</v>
      </c>
      <c r="E43" s="58">
        <f>Лист1!N32</f>
        <v>53747.26</v>
      </c>
      <c r="F43" s="58">
        <f>Лист1!T32</f>
        <v>80337.34</v>
      </c>
      <c r="G43" s="58">
        <f>Лист1!Z32</f>
        <v>44191.12</v>
      </c>
      <c r="H43" s="58">
        <f>Лист1!AF32</f>
        <v>22249.68</v>
      </c>
      <c r="I43" s="58">
        <f>Лист1!AL32</f>
        <v>69100.98</v>
      </c>
      <c r="J43" s="58">
        <f>Лист1!AR32</f>
        <v>46249.66</v>
      </c>
      <c r="K43" s="58">
        <f>Лист1!AX32</f>
        <v>9581.2099999999991</v>
      </c>
      <c r="L43" s="58">
        <f>Лист1!Y67</f>
        <v>69755.95</v>
      </c>
      <c r="M43" s="58">
        <f>Лист1!BD32</f>
        <v>21136.15</v>
      </c>
      <c r="N43" s="58">
        <f>Лист1!M102</f>
        <v>16130.99</v>
      </c>
      <c r="O43" s="58">
        <f>Лист1!BJ32</f>
        <v>57443.22</v>
      </c>
      <c r="P43" s="58">
        <f>Лист1!BP32</f>
        <v>133462.89000000001</v>
      </c>
      <c r="Q43" s="58">
        <f>Лист1!BV32</f>
        <v>227.5</v>
      </c>
      <c r="R43" s="58">
        <f>Лист1!CB32</f>
        <v>97782.720000000001</v>
      </c>
      <c r="S43" s="58">
        <f>Лист1!M136</f>
        <v>63924.639999999999</v>
      </c>
      <c r="T43" s="58">
        <f>Лист1!CH32</f>
        <v>44998.19</v>
      </c>
      <c r="U43" s="58">
        <f>Лист1!CN32</f>
        <v>11114.43</v>
      </c>
      <c r="V43" s="58">
        <f>Лист1!CT32</f>
        <v>22758.11</v>
      </c>
      <c r="W43" s="58">
        <f>Лист1!CZ32</f>
        <v>553498.56000000006</v>
      </c>
      <c r="X43" s="59">
        <f t="shared" si="0"/>
        <v>2655523.9699999997</v>
      </c>
      <c r="Y43" s="60">
        <f>IF([1]Паспорт!P44&gt;0,[1]Паспорт!P44,Y42)</f>
        <v>34.54</v>
      </c>
      <c r="Z43" s="61"/>
      <c r="AA43" s="62"/>
    </row>
    <row r="44" spans="2:28" ht="15.75" customHeight="1" x14ac:dyDescent="0.25">
      <c r="B44" s="63">
        <v>30</v>
      </c>
      <c r="C44" s="57">
        <f>Лист1!B33</f>
        <v>1309720.6299999999</v>
      </c>
      <c r="D44" s="58">
        <f>Лист1!H33</f>
        <v>94294.19</v>
      </c>
      <c r="E44" s="58">
        <f>Лист1!N33</f>
        <v>60499.32</v>
      </c>
      <c r="F44" s="58">
        <f>Лист1!T33</f>
        <v>88000.6</v>
      </c>
      <c r="G44" s="58" t="str">
        <f>Лист1!Z33</f>
        <v>52071,82*</v>
      </c>
      <c r="H44" s="58">
        <f>Лист1!AF33</f>
        <v>25486.25</v>
      </c>
      <c r="I44" s="58">
        <f>Лист1!AL33</f>
        <v>79763.97</v>
      </c>
      <c r="J44" s="58">
        <f>Лист1!AR33</f>
        <v>52439.94</v>
      </c>
      <c r="K44" s="58">
        <f>Лист1!AX33</f>
        <v>10967.33</v>
      </c>
      <c r="L44" s="58">
        <f>Лист1!Y68</f>
        <v>77733.960000000006</v>
      </c>
      <c r="M44" s="58">
        <f>Лист1!BD33</f>
        <v>23306.41</v>
      </c>
      <c r="N44" s="58">
        <f>Лист1!M103</f>
        <v>17773.37</v>
      </c>
      <c r="O44" s="58">
        <f>Лист1!BJ33</f>
        <v>65399.24</v>
      </c>
      <c r="P44" s="58">
        <f>Лист1!BP33</f>
        <v>152476.39000000001</v>
      </c>
      <c r="Q44" s="58">
        <f>Лист1!BV33</f>
        <v>232.7</v>
      </c>
      <c r="R44" s="58">
        <f>Лист1!CB33</f>
        <v>109688.78</v>
      </c>
      <c r="S44" s="58">
        <f>Лист1!M137</f>
        <v>72453.67</v>
      </c>
      <c r="T44" s="58">
        <f>Лист1!CH33</f>
        <v>50589.440000000002</v>
      </c>
      <c r="U44" s="58">
        <f>Лист1!CN33</f>
        <v>11842.56</v>
      </c>
      <c r="V44" s="58">
        <f>Лист1!CT33</f>
        <v>26477.19</v>
      </c>
      <c r="W44" s="58">
        <f>Лист1!CZ33</f>
        <v>636472.43999999994</v>
      </c>
      <c r="X44" s="59">
        <f t="shared" si="0"/>
        <v>2965618.38</v>
      </c>
      <c r="Y44" s="60">
        <f>IF([1]Паспорт!P45&gt;0,[1]Паспорт!P45,Y43)</f>
        <v>34.590000000000003</v>
      </c>
      <c r="Z44" s="61"/>
      <c r="AA44" s="62"/>
    </row>
    <row r="45" spans="2:28" ht="47.25" customHeight="1" x14ac:dyDescent="0.2">
      <c r="B45" s="63" t="s">
        <v>59</v>
      </c>
      <c r="C45" s="64">
        <f t="shared" ref="C45:X45" si="1">SUM(C15:C44)</f>
        <v>26099698.359999992</v>
      </c>
      <c r="D45" s="64">
        <f t="shared" si="1"/>
        <v>2039248.52</v>
      </c>
      <c r="E45" s="64">
        <f t="shared" si="1"/>
        <v>1411634.93</v>
      </c>
      <c r="F45" s="64">
        <f t="shared" si="1"/>
        <v>2037226.18</v>
      </c>
      <c r="G45" s="64">
        <f t="shared" si="1"/>
        <v>1070800.6500000001</v>
      </c>
      <c r="H45" s="64">
        <f t="shared" si="1"/>
        <v>576702.52</v>
      </c>
      <c r="I45" s="64">
        <f t="shared" si="1"/>
        <v>1857330.9000000001</v>
      </c>
      <c r="J45" s="64">
        <f t="shared" si="1"/>
        <v>1190621.1099999999</v>
      </c>
      <c r="K45" s="64">
        <f t="shared" si="1"/>
        <v>252706.38999999998</v>
      </c>
      <c r="L45" s="64">
        <f t="shared" si="1"/>
        <v>2792721.3600000003</v>
      </c>
      <c r="M45" s="64">
        <f t="shared" si="1"/>
        <v>536034.87</v>
      </c>
      <c r="N45" s="64">
        <f t="shared" si="1"/>
        <v>409790.55</v>
      </c>
      <c r="O45" s="64">
        <f t="shared" si="1"/>
        <v>1467030.9700000002</v>
      </c>
      <c r="P45" s="64">
        <f t="shared" si="1"/>
        <v>3390646.9600000004</v>
      </c>
      <c r="Q45" s="64">
        <f t="shared" si="1"/>
        <v>5335.91</v>
      </c>
      <c r="R45" s="64">
        <f t="shared" si="1"/>
        <v>2418997.9499999997</v>
      </c>
      <c r="S45" s="64">
        <f t="shared" si="1"/>
        <v>1627611.18</v>
      </c>
      <c r="T45" s="64">
        <f t="shared" si="1"/>
        <v>1144953.1599999999</v>
      </c>
      <c r="U45" s="64">
        <f t="shared" si="1"/>
        <v>281306.03000000003</v>
      </c>
      <c r="V45" s="64">
        <f t="shared" si="1"/>
        <v>531987.52999999991</v>
      </c>
      <c r="W45" s="64">
        <f t="shared" si="1"/>
        <v>13299294.200000003</v>
      </c>
      <c r="X45" s="65">
        <f t="shared" si="1"/>
        <v>64441680.229999989</v>
      </c>
      <c r="Y45" s="66">
        <f>SUMPRODUCT(Y15:Y44,X15:X44)/SUM(X15:X44)</f>
        <v>34.559894637021145</v>
      </c>
      <c r="Z45" s="67"/>
      <c r="AA45" s="204"/>
      <c r="AB45" s="204"/>
    </row>
    <row r="46" spans="2:28" ht="14.25" hidden="1" customHeight="1" x14ac:dyDescent="0.2">
      <c r="B46" s="68">
        <v>31</v>
      </c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1"/>
      <c r="AA46" s="42"/>
    </row>
    <row r="47" spans="2:28" x14ac:dyDescent="0.2"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72"/>
      <c r="AA47" s="42"/>
    </row>
    <row r="48" spans="2:28" x14ac:dyDescent="0.2">
      <c r="C48" s="73"/>
      <c r="D48" s="73"/>
    </row>
    <row r="49" spans="2:26" ht="15" x14ac:dyDescent="0.25">
      <c r="B49" s="74"/>
      <c r="C49" s="75" t="s">
        <v>82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5" t="s">
        <v>46</v>
      </c>
      <c r="Q49" s="75"/>
      <c r="R49" s="75"/>
      <c r="S49" s="75"/>
      <c r="T49" s="77"/>
      <c r="U49" s="78"/>
      <c r="V49" s="78"/>
      <c r="W49" s="210"/>
      <c r="X49" s="211"/>
      <c r="Y49" s="79"/>
      <c r="Z49" s="80"/>
    </row>
    <row r="50" spans="2:26" x14ac:dyDescent="0.2">
      <c r="C50" s="73"/>
      <c r="D50" s="73" t="s">
        <v>83</v>
      </c>
      <c r="O50" s="81"/>
      <c r="P50" s="82" t="s">
        <v>84</v>
      </c>
      <c r="Q50" s="82"/>
      <c r="R50" s="73"/>
      <c r="S50" s="73"/>
      <c r="T50" s="73"/>
      <c r="U50" s="73" t="s">
        <v>7</v>
      </c>
      <c r="V50" s="73"/>
      <c r="W50" s="73"/>
      <c r="X50" s="83" t="s">
        <v>8</v>
      </c>
      <c r="Y50" s="73"/>
      <c r="Z50" s="81"/>
    </row>
    <row r="51" spans="2:26" x14ac:dyDescent="0.2">
      <c r="C51" s="73"/>
      <c r="D51" s="73"/>
      <c r="O51" s="81"/>
      <c r="P51" s="82"/>
      <c r="Q51" s="82"/>
      <c r="R51" s="73"/>
      <c r="S51" s="73"/>
      <c r="T51" s="73"/>
      <c r="U51" s="73"/>
      <c r="V51" s="73"/>
      <c r="W51" s="73"/>
      <c r="X51" s="83"/>
      <c r="Y51" s="73"/>
      <c r="Z51" s="81"/>
    </row>
    <row r="52" spans="2:26" ht="18" customHeight="1" x14ac:dyDescent="0.25">
      <c r="C52" s="75" t="s">
        <v>51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 t="s">
        <v>85</v>
      </c>
      <c r="P52" s="75" t="s">
        <v>47</v>
      </c>
      <c r="Q52" s="75"/>
      <c r="R52" s="75"/>
      <c r="S52" s="75"/>
      <c r="T52" s="75"/>
      <c r="U52" s="75"/>
      <c r="V52" s="75"/>
      <c r="W52" s="75"/>
      <c r="X52" s="79"/>
      <c r="Y52" s="75"/>
      <c r="Z52" s="84"/>
    </row>
    <row r="53" spans="2:26" x14ac:dyDescent="0.2">
      <c r="C53" s="73"/>
      <c r="D53" s="73" t="s">
        <v>86</v>
      </c>
      <c r="O53" s="81"/>
      <c r="P53" s="81" t="s">
        <v>84</v>
      </c>
      <c r="Q53" s="81"/>
      <c r="R53" s="73"/>
      <c r="S53" s="73"/>
      <c r="T53" s="73"/>
      <c r="U53" s="73" t="s">
        <v>7</v>
      </c>
      <c r="V53" s="73"/>
      <c r="W53" s="73"/>
      <c r="X53" s="83" t="s">
        <v>8</v>
      </c>
      <c r="Y53" s="73"/>
      <c r="Z53" s="81"/>
    </row>
  </sheetData>
  <mergeCells count="34">
    <mergeCell ref="B11:B14"/>
    <mergeCell ref="C11:W11"/>
    <mergeCell ref="X11:X14"/>
    <mergeCell ref="Y11:Y14"/>
    <mergeCell ref="C12:C14"/>
    <mergeCell ref="C5:Y5"/>
    <mergeCell ref="B6:Y6"/>
    <mergeCell ref="B7:Y7"/>
    <mergeCell ref="B8:Y8"/>
    <mergeCell ref="B9:Y9"/>
    <mergeCell ref="W49:X49"/>
    <mergeCell ref="P12:P14"/>
    <mergeCell ref="Q12:Q14"/>
    <mergeCell ref="R12:R14"/>
    <mergeCell ref="S12:S14"/>
    <mergeCell ref="T12:T14"/>
    <mergeCell ref="U12:U14"/>
    <mergeCell ref="V12:V14"/>
    <mergeCell ref="W12:W14"/>
    <mergeCell ref="AA15:AB22"/>
    <mergeCell ref="AA45:AB45"/>
    <mergeCell ref="C47:Y47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</mergeCells>
  <pageMargins left="0.51181102362204722" right="0.51181102362204722" top="0.35433070866141736" bottom="0.35433070866141736" header="0.31496062992125984" footer="0.31496062992125984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38"/>
  <sheetViews>
    <sheetView topLeftCell="A103" workbookViewId="0">
      <selection activeCell="G106" sqref="G106:L138"/>
    </sheetView>
  </sheetViews>
  <sheetFormatPr defaultRowHeight="12.75" x14ac:dyDescent="0.2"/>
  <cols>
    <col min="1" max="37" width="9.140625" style="42"/>
    <col min="38" max="38" width="9.5703125" style="42" customWidth="1"/>
    <col min="39" max="293" width="9.140625" style="42"/>
    <col min="294" max="294" width="9.5703125" style="42" customWidth="1"/>
    <col min="295" max="549" width="9.140625" style="42"/>
    <col min="550" max="550" width="9.5703125" style="42" customWidth="1"/>
    <col min="551" max="805" width="9.140625" style="42"/>
    <col min="806" max="806" width="9.5703125" style="42" customWidth="1"/>
    <col min="807" max="1061" width="9.140625" style="42"/>
    <col min="1062" max="1062" width="9.5703125" style="42" customWidth="1"/>
    <col min="1063" max="1317" width="9.140625" style="42"/>
    <col min="1318" max="1318" width="9.5703125" style="42" customWidth="1"/>
    <col min="1319" max="1573" width="9.140625" style="42"/>
    <col min="1574" max="1574" width="9.5703125" style="42" customWidth="1"/>
    <col min="1575" max="1829" width="9.140625" style="42"/>
    <col min="1830" max="1830" width="9.5703125" style="42" customWidth="1"/>
    <col min="1831" max="2085" width="9.140625" style="42"/>
    <col min="2086" max="2086" width="9.5703125" style="42" customWidth="1"/>
    <col min="2087" max="2341" width="9.140625" style="42"/>
    <col min="2342" max="2342" width="9.5703125" style="42" customWidth="1"/>
    <col min="2343" max="2597" width="9.140625" style="42"/>
    <col min="2598" max="2598" width="9.5703125" style="42" customWidth="1"/>
    <col min="2599" max="2853" width="9.140625" style="42"/>
    <col min="2854" max="2854" width="9.5703125" style="42" customWidth="1"/>
    <col min="2855" max="3109" width="9.140625" style="42"/>
    <col min="3110" max="3110" width="9.5703125" style="42" customWidth="1"/>
    <col min="3111" max="3365" width="9.140625" style="42"/>
    <col min="3366" max="3366" width="9.5703125" style="42" customWidth="1"/>
    <col min="3367" max="3621" width="9.140625" style="42"/>
    <col min="3622" max="3622" width="9.5703125" style="42" customWidth="1"/>
    <col min="3623" max="3877" width="9.140625" style="42"/>
    <col min="3878" max="3878" width="9.5703125" style="42" customWidth="1"/>
    <col min="3879" max="4133" width="9.140625" style="42"/>
    <col min="4134" max="4134" width="9.5703125" style="42" customWidth="1"/>
    <col min="4135" max="4389" width="9.140625" style="42"/>
    <col min="4390" max="4390" width="9.5703125" style="42" customWidth="1"/>
    <col min="4391" max="4645" width="9.140625" style="42"/>
    <col min="4646" max="4646" width="9.5703125" style="42" customWidth="1"/>
    <col min="4647" max="4901" width="9.140625" style="42"/>
    <col min="4902" max="4902" width="9.5703125" style="42" customWidth="1"/>
    <col min="4903" max="5157" width="9.140625" style="42"/>
    <col min="5158" max="5158" width="9.5703125" style="42" customWidth="1"/>
    <col min="5159" max="5413" width="9.140625" style="42"/>
    <col min="5414" max="5414" width="9.5703125" style="42" customWidth="1"/>
    <col min="5415" max="5669" width="9.140625" style="42"/>
    <col min="5670" max="5670" width="9.5703125" style="42" customWidth="1"/>
    <col min="5671" max="5925" width="9.140625" style="42"/>
    <col min="5926" max="5926" width="9.5703125" style="42" customWidth="1"/>
    <col min="5927" max="6181" width="9.140625" style="42"/>
    <col min="6182" max="6182" width="9.5703125" style="42" customWidth="1"/>
    <col min="6183" max="6437" width="9.140625" style="42"/>
    <col min="6438" max="6438" width="9.5703125" style="42" customWidth="1"/>
    <col min="6439" max="6693" width="9.140625" style="42"/>
    <col min="6694" max="6694" width="9.5703125" style="42" customWidth="1"/>
    <col min="6695" max="6949" width="9.140625" style="42"/>
    <col min="6950" max="6950" width="9.5703125" style="42" customWidth="1"/>
    <col min="6951" max="7205" width="9.140625" style="42"/>
    <col min="7206" max="7206" width="9.5703125" style="42" customWidth="1"/>
    <col min="7207" max="7461" width="9.140625" style="42"/>
    <col min="7462" max="7462" width="9.5703125" style="42" customWidth="1"/>
    <col min="7463" max="7717" width="9.140625" style="42"/>
    <col min="7718" max="7718" width="9.5703125" style="42" customWidth="1"/>
    <col min="7719" max="7973" width="9.140625" style="42"/>
    <col min="7974" max="7974" width="9.5703125" style="42" customWidth="1"/>
    <col min="7975" max="8229" width="9.140625" style="42"/>
    <col min="8230" max="8230" width="9.5703125" style="42" customWidth="1"/>
    <col min="8231" max="8485" width="9.140625" style="42"/>
    <col min="8486" max="8486" width="9.5703125" style="42" customWidth="1"/>
    <col min="8487" max="8741" width="9.140625" style="42"/>
    <col min="8742" max="8742" width="9.5703125" style="42" customWidth="1"/>
    <col min="8743" max="8997" width="9.140625" style="42"/>
    <col min="8998" max="8998" width="9.5703125" style="42" customWidth="1"/>
    <col min="8999" max="9253" width="9.140625" style="42"/>
    <col min="9254" max="9254" width="9.5703125" style="42" customWidth="1"/>
    <col min="9255" max="9509" width="9.140625" style="42"/>
    <col min="9510" max="9510" width="9.5703125" style="42" customWidth="1"/>
    <col min="9511" max="9765" width="9.140625" style="42"/>
    <col min="9766" max="9766" width="9.5703125" style="42" customWidth="1"/>
    <col min="9767" max="10021" width="9.140625" style="42"/>
    <col min="10022" max="10022" width="9.5703125" style="42" customWidth="1"/>
    <col min="10023" max="10277" width="9.140625" style="42"/>
    <col min="10278" max="10278" width="9.5703125" style="42" customWidth="1"/>
    <col min="10279" max="10533" width="9.140625" style="42"/>
    <col min="10534" max="10534" width="9.5703125" style="42" customWidth="1"/>
    <col min="10535" max="10789" width="9.140625" style="42"/>
    <col min="10790" max="10790" width="9.5703125" style="42" customWidth="1"/>
    <col min="10791" max="11045" width="9.140625" style="42"/>
    <col min="11046" max="11046" width="9.5703125" style="42" customWidth="1"/>
    <col min="11047" max="11301" width="9.140625" style="42"/>
    <col min="11302" max="11302" width="9.5703125" style="42" customWidth="1"/>
    <col min="11303" max="11557" width="9.140625" style="42"/>
    <col min="11558" max="11558" width="9.5703125" style="42" customWidth="1"/>
    <col min="11559" max="11813" width="9.140625" style="42"/>
    <col min="11814" max="11814" width="9.5703125" style="42" customWidth="1"/>
    <col min="11815" max="12069" width="9.140625" style="42"/>
    <col min="12070" max="12070" width="9.5703125" style="42" customWidth="1"/>
    <col min="12071" max="12325" width="9.140625" style="42"/>
    <col min="12326" max="12326" width="9.5703125" style="42" customWidth="1"/>
    <col min="12327" max="12581" width="9.140625" style="42"/>
    <col min="12582" max="12582" width="9.5703125" style="42" customWidth="1"/>
    <col min="12583" max="12837" width="9.140625" style="42"/>
    <col min="12838" max="12838" width="9.5703125" style="42" customWidth="1"/>
    <col min="12839" max="13093" width="9.140625" style="42"/>
    <col min="13094" max="13094" width="9.5703125" style="42" customWidth="1"/>
    <col min="13095" max="13349" width="9.140625" style="42"/>
    <col min="13350" max="13350" width="9.5703125" style="42" customWidth="1"/>
    <col min="13351" max="13605" width="9.140625" style="42"/>
    <col min="13606" max="13606" width="9.5703125" style="42" customWidth="1"/>
    <col min="13607" max="13861" width="9.140625" style="42"/>
    <col min="13862" max="13862" width="9.5703125" style="42" customWidth="1"/>
    <col min="13863" max="14117" width="9.140625" style="42"/>
    <col min="14118" max="14118" width="9.5703125" style="42" customWidth="1"/>
    <col min="14119" max="14373" width="9.140625" style="42"/>
    <col min="14374" max="14374" width="9.5703125" style="42" customWidth="1"/>
    <col min="14375" max="14629" width="9.140625" style="42"/>
    <col min="14630" max="14630" width="9.5703125" style="42" customWidth="1"/>
    <col min="14631" max="14885" width="9.140625" style="42"/>
    <col min="14886" max="14886" width="9.5703125" style="42" customWidth="1"/>
    <col min="14887" max="15141" width="9.140625" style="42"/>
    <col min="15142" max="15142" width="9.5703125" style="42" customWidth="1"/>
    <col min="15143" max="15397" width="9.140625" style="42"/>
    <col min="15398" max="15398" width="9.5703125" style="42" customWidth="1"/>
    <col min="15399" max="15653" width="9.140625" style="42"/>
    <col min="15654" max="15654" width="9.5703125" style="42" customWidth="1"/>
    <col min="15655" max="15909" width="9.140625" style="42"/>
    <col min="15910" max="15910" width="9.5703125" style="42" customWidth="1"/>
    <col min="15911" max="16165" width="9.140625" style="42"/>
    <col min="16166" max="16166" width="9.5703125" style="42" customWidth="1"/>
    <col min="16167" max="16384" width="9.140625" style="42"/>
  </cols>
  <sheetData>
    <row r="1" spans="1:108" x14ac:dyDescent="0.2">
      <c r="A1" s="228" t="s">
        <v>87</v>
      </c>
      <c r="B1" s="228"/>
      <c r="C1" s="228"/>
      <c r="D1" s="228"/>
      <c r="E1" s="228"/>
      <c r="F1" s="228"/>
      <c r="G1" s="228" t="s">
        <v>88</v>
      </c>
      <c r="H1" s="228"/>
      <c r="I1" s="228"/>
      <c r="J1" s="228"/>
      <c r="K1" s="228"/>
      <c r="L1" s="228"/>
      <c r="M1" s="228" t="s">
        <v>89</v>
      </c>
      <c r="N1" s="228"/>
      <c r="O1" s="228"/>
      <c r="P1" s="228"/>
      <c r="Q1" s="228"/>
      <c r="R1" s="228"/>
      <c r="S1" s="228" t="s">
        <v>90</v>
      </c>
      <c r="T1" s="228"/>
      <c r="U1" s="228"/>
      <c r="V1" s="228"/>
      <c r="W1" s="228"/>
      <c r="Y1" s="228" t="s">
        <v>91</v>
      </c>
      <c r="Z1" s="228"/>
      <c r="AA1" s="228"/>
      <c r="AB1" s="228"/>
      <c r="AC1" s="228"/>
      <c r="AD1" s="228"/>
      <c r="AE1" s="228" t="s">
        <v>92</v>
      </c>
      <c r="AF1" s="228"/>
      <c r="AG1" s="228"/>
      <c r="AH1" s="228"/>
      <c r="AI1" s="228"/>
      <c r="AJ1" s="228"/>
      <c r="AK1" s="228" t="s">
        <v>93</v>
      </c>
      <c r="AL1" s="228"/>
      <c r="AM1" s="228"/>
      <c r="AN1" s="228"/>
      <c r="AO1" s="228"/>
      <c r="AP1" s="228"/>
      <c r="AQ1" s="228" t="s">
        <v>94</v>
      </c>
      <c r="AR1" s="228"/>
      <c r="AS1" s="228"/>
      <c r="AT1" s="228"/>
      <c r="AU1" s="228"/>
      <c r="AV1" s="228"/>
      <c r="AW1" s="228" t="s">
        <v>95</v>
      </c>
      <c r="AX1" s="228"/>
      <c r="AY1" s="228"/>
      <c r="AZ1" s="228"/>
      <c r="BA1" s="228"/>
      <c r="BB1" s="228"/>
      <c r="BC1" s="228" t="s">
        <v>96</v>
      </c>
      <c r="BD1" s="228"/>
      <c r="BE1" s="228"/>
      <c r="BF1" s="228"/>
      <c r="BG1" s="228"/>
      <c r="BH1" s="228"/>
      <c r="BI1" s="228" t="s">
        <v>97</v>
      </c>
      <c r="BJ1" s="228"/>
      <c r="BK1" s="228"/>
      <c r="BL1" s="228"/>
      <c r="BM1" s="228"/>
      <c r="BN1" s="228"/>
      <c r="BO1" s="228" t="s">
        <v>98</v>
      </c>
      <c r="BP1" s="228"/>
      <c r="BQ1" s="228"/>
      <c r="BR1" s="228"/>
      <c r="BS1" s="228"/>
      <c r="BT1" s="228"/>
      <c r="BU1" s="228" t="s">
        <v>99</v>
      </c>
      <c r="BV1" s="228"/>
      <c r="BW1" s="228"/>
      <c r="BX1" s="228"/>
      <c r="BY1" s="228"/>
      <c r="BZ1" s="228"/>
      <c r="CA1" s="228" t="s">
        <v>100</v>
      </c>
      <c r="CB1" s="228"/>
      <c r="CC1" s="228"/>
      <c r="CD1" s="228"/>
      <c r="CE1" s="228"/>
      <c r="CF1" s="228"/>
      <c r="CG1" s="228" t="s">
        <v>101</v>
      </c>
      <c r="CH1" s="228"/>
      <c r="CI1" s="228"/>
      <c r="CJ1" s="228"/>
      <c r="CK1" s="228"/>
      <c r="CL1" s="228"/>
      <c r="CM1" s="228" t="s">
        <v>102</v>
      </c>
      <c r="CN1" s="228"/>
      <c r="CO1" s="228"/>
      <c r="CP1" s="228"/>
      <c r="CQ1" s="228"/>
      <c r="CR1" s="228"/>
      <c r="CS1" s="228" t="s">
        <v>103</v>
      </c>
      <c r="CT1" s="228"/>
      <c r="CU1" s="228"/>
      <c r="CV1" s="228"/>
      <c r="CW1" s="228"/>
      <c r="CX1" s="228"/>
      <c r="CY1" s="228" t="s">
        <v>104</v>
      </c>
      <c r="CZ1" s="228"/>
      <c r="DA1" s="228"/>
      <c r="DB1" s="228"/>
      <c r="DC1" s="228"/>
      <c r="DD1" s="228"/>
    </row>
    <row r="2" spans="1:108" x14ac:dyDescent="0.2">
      <c r="A2" s="42" t="s">
        <v>105</v>
      </c>
      <c r="G2" s="42" t="s">
        <v>105</v>
      </c>
      <c r="M2" s="42" t="s">
        <v>106</v>
      </c>
      <c r="S2" s="42" t="s">
        <v>107</v>
      </c>
      <c r="Y2" s="42" t="s">
        <v>108</v>
      </c>
      <c r="AE2" s="42" t="s">
        <v>109</v>
      </c>
      <c r="AK2" s="42" t="s">
        <v>110</v>
      </c>
      <c r="AQ2" s="42" t="s">
        <v>111</v>
      </c>
      <c r="AW2" s="42" t="s">
        <v>112</v>
      </c>
      <c r="BC2" s="42" t="s">
        <v>113</v>
      </c>
      <c r="BI2" s="42" t="s">
        <v>114</v>
      </c>
      <c r="BO2" s="42" t="s">
        <v>115</v>
      </c>
      <c r="BU2" s="42" t="s">
        <v>116</v>
      </c>
      <c r="CA2" s="42" t="s">
        <v>117</v>
      </c>
      <c r="CG2" s="42" t="s">
        <v>118</v>
      </c>
      <c r="CM2" s="42" t="s">
        <v>119</v>
      </c>
      <c r="CS2" s="42" t="s">
        <v>120</v>
      </c>
      <c r="CY2" s="42" t="s">
        <v>105</v>
      </c>
    </row>
    <row r="3" spans="1:108" x14ac:dyDescent="0.2">
      <c r="A3" s="42" t="s">
        <v>121</v>
      </c>
      <c r="B3" s="42" t="s">
        <v>122</v>
      </c>
      <c r="C3" s="42" t="s">
        <v>123</v>
      </c>
      <c r="D3" s="42" t="s">
        <v>124</v>
      </c>
      <c r="E3" s="42" t="s">
        <v>125</v>
      </c>
      <c r="F3" s="42" t="s">
        <v>126</v>
      </c>
      <c r="G3" s="42" t="s">
        <v>121</v>
      </c>
      <c r="H3" s="42" t="s">
        <v>122</v>
      </c>
      <c r="I3" s="42" t="s">
        <v>123</v>
      </c>
      <c r="J3" s="42" t="s">
        <v>124</v>
      </c>
      <c r="K3" s="42" t="s">
        <v>125</v>
      </c>
      <c r="L3" s="42" t="s">
        <v>126</v>
      </c>
      <c r="M3" s="42" t="s">
        <v>121</v>
      </c>
      <c r="N3" s="42" t="s">
        <v>122</v>
      </c>
      <c r="O3" s="42" t="s">
        <v>127</v>
      </c>
      <c r="P3" s="42" t="s">
        <v>124</v>
      </c>
      <c r="Q3" s="42" t="s">
        <v>125</v>
      </c>
      <c r="R3" s="42" t="s">
        <v>126</v>
      </c>
      <c r="S3" s="42" t="s">
        <v>121</v>
      </c>
      <c r="T3" s="42" t="s">
        <v>122</v>
      </c>
      <c r="U3" s="42" t="s">
        <v>123</v>
      </c>
      <c r="V3" s="42" t="s">
        <v>124</v>
      </c>
      <c r="W3" s="42" t="s">
        <v>125</v>
      </c>
      <c r="X3" s="42" t="s">
        <v>126</v>
      </c>
      <c r="Y3" s="42" t="s">
        <v>121</v>
      </c>
      <c r="Z3" s="42" t="s">
        <v>122</v>
      </c>
      <c r="AA3" s="42" t="s">
        <v>123</v>
      </c>
      <c r="AB3" s="42" t="s">
        <v>124</v>
      </c>
      <c r="AC3" s="42" t="s">
        <v>125</v>
      </c>
      <c r="AD3" s="42" t="s">
        <v>126</v>
      </c>
      <c r="AE3" s="42" t="s">
        <v>121</v>
      </c>
      <c r="AF3" s="42" t="s">
        <v>122</v>
      </c>
      <c r="AG3" s="42" t="s">
        <v>123</v>
      </c>
      <c r="AH3" s="42" t="s">
        <v>124</v>
      </c>
      <c r="AI3" s="42" t="s">
        <v>125</v>
      </c>
      <c r="AJ3" s="42" t="s">
        <v>126</v>
      </c>
      <c r="AK3" s="42" t="s">
        <v>121</v>
      </c>
      <c r="AL3" s="42" t="s">
        <v>122</v>
      </c>
      <c r="AM3" s="42" t="s">
        <v>123</v>
      </c>
      <c r="AN3" s="42" t="s">
        <v>124</v>
      </c>
      <c r="AO3" s="42" t="s">
        <v>125</v>
      </c>
      <c r="AP3" s="42" t="s">
        <v>126</v>
      </c>
      <c r="AQ3" s="42" t="s">
        <v>121</v>
      </c>
      <c r="AR3" s="42" t="s">
        <v>122</v>
      </c>
      <c r="AS3" s="42" t="s">
        <v>123</v>
      </c>
      <c r="AT3" s="42" t="s">
        <v>124</v>
      </c>
      <c r="AU3" s="42" t="s">
        <v>125</v>
      </c>
      <c r="AV3" s="42" t="s">
        <v>126</v>
      </c>
      <c r="AW3" s="42" t="s">
        <v>121</v>
      </c>
      <c r="AX3" s="42" t="s">
        <v>122</v>
      </c>
      <c r="AY3" s="42" t="s">
        <v>123</v>
      </c>
      <c r="AZ3" s="42" t="s">
        <v>124</v>
      </c>
      <c r="BA3" s="42" t="s">
        <v>125</v>
      </c>
      <c r="BB3" s="42" t="s">
        <v>126</v>
      </c>
      <c r="BC3" s="42" t="s">
        <v>121</v>
      </c>
      <c r="BD3" s="42" t="s">
        <v>122</v>
      </c>
      <c r="BE3" s="42" t="s">
        <v>123</v>
      </c>
      <c r="BF3" s="42" t="s">
        <v>124</v>
      </c>
      <c r="BG3" s="42" t="s">
        <v>125</v>
      </c>
      <c r="BH3" s="42" t="s">
        <v>126</v>
      </c>
      <c r="BI3" s="42" t="s">
        <v>121</v>
      </c>
      <c r="BJ3" s="42" t="s">
        <v>122</v>
      </c>
      <c r="BK3" s="42" t="s">
        <v>123</v>
      </c>
      <c r="BL3" s="42" t="s">
        <v>124</v>
      </c>
      <c r="BM3" s="42" t="s">
        <v>125</v>
      </c>
      <c r="BN3" s="42" t="s">
        <v>126</v>
      </c>
      <c r="BO3" s="42" t="s">
        <v>121</v>
      </c>
      <c r="BP3" s="42" t="s">
        <v>122</v>
      </c>
      <c r="BQ3" s="42" t="s">
        <v>123</v>
      </c>
      <c r="BR3" s="42" t="s">
        <v>124</v>
      </c>
      <c r="BS3" s="42" t="s">
        <v>125</v>
      </c>
      <c r="BT3" s="42" t="s">
        <v>126</v>
      </c>
      <c r="BU3" s="42" t="s">
        <v>121</v>
      </c>
      <c r="BV3" s="42" t="s">
        <v>122</v>
      </c>
      <c r="BW3" s="42" t="s">
        <v>123</v>
      </c>
      <c r="BX3" s="42" t="s">
        <v>124</v>
      </c>
      <c r="BY3" s="42" t="s">
        <v>125</v>
      </c>
      <c r="BZ3" s="42" t="s">
        <v>126</v>
      </c>
      <c r="CA3" s="42" t="s">
        <v>121</v>
      </c>
      <c r="CB3" s="42" t="s">
        <v>122</v>
      </c>
      <c r="CC3" s="42" t="s">
        <v>123</v>
      </c>
      <c r="CD3" s="42" t="s">
        <v>124</v>
      </c>
      <c r="CE3" s="42" t="s">
        <v>125</v>
      </c>
      <c r="CF3" s="42" t="s">
        <v>126</v>
      </c>
      <c r="CG3" s="42" t="s">
        <v>121</v>
      </c>
      <c r="CH3" s="42" t="s">
        <v>122</v>
      </c>
      <c r="CI3" s="42" t="s">
        <v>123</v>
      </c>
      <c r="CJ3" s="42" t="s">
        <v>124</v>
      </c>
      <c r="CK3" s="42" t="s">
        <v>125</v>
      </c>
      <c r="CL3" s="42" t="s">
        <v>126</v>
      </c>
      <c r="CM3" s="42" t="s">
        <v>121</v>
      </c>
      <c r="CN3" s="42" t="s">
        <v>122</v>
      </c>
      <c r="CO3" s="42" t="s">
        <v>123</v>
      </c>
      <c r="CP3" s="42" t="s">
        <v>124</v>
      </c>
      <c r="CQ3" s="42" t="s">
        <v>125</v>
      </c>
      <c r="CR3" s="42" t="s">
        <v>126</v>
      </c>
      <c r="CS3" s="42" t="s">
        <v>121</v>
      </c>
      <c r="CT3" s="42" t="s">
        <v>122</v>
      </c>
      <c r="CU3" s="42" t="s">
        <v>123</v>
      </c>
      <c r="CV3" s="42" t="s">
        <v>124</v>
      </c>
      <c r="CW3" s="42" t="s">
        <v>125</v>
      </c>
      <c r="CX3" s="42" t="s">
        <v>126</v>
      </c>
      <c r="CY3" s="42" t="s">
        <v>121</v>
      </c>
      <c r="CZ3" s="42" t="s">
        <v>122</v>
      </c>
      <c r="DA3" s="42" t="s">
        <v>123</v>
      </c>
      <c r="DB3" s="42" t="s">
        <v>124</v>
      </c>
      <c r="DC3" s="42" t="s">
        <v>125</v>
      </c>
      <c r="DD3" s="42" t="s">
        <v>126</v>
      </c>
    </row>
    <row r="4" spans="1:108" x14ac:dyDescent="0.2">
      <c r="A4" s="42">
        <v>1</v>
      </c>
      <c r="B4" s="42">
        <v>666063.63</v>
      </c>
      <c r="C4" s="42">
        <v>392.596</v>
      </c>
      <c r="D4" s="42">
        <v>3.32</v>
      </c>
      <c r="E4" s="42">
        <v>-8.82</v>
      </c>
      <c r="F4" s="42" t="s">
        <v>128</v>
      </c>
      <c r="G4" s="42">
        <v>1</v>
      </c>
      <c r="H4" s="42">
        <v>61244.01</v>
      </c>
      <c r="I4" s="42">
        <v>712.44500000000005</v>
      </c>
      <c r="J4" s="42">
        <v>43.43</v>
      </c>
      <c r="K4" s="42">
        <v>20.46</v>
      </c>
      <c r="L4" s="42" t="s">
        <v>128</v>
      </c>
      <c r="M4" s="42">
        <v>1</v>
      </c>
      <c r="N4" s="42">
        <v>44423.48</v>
      </c>
      <c r="O4" s="42">
        <v>13224.9</v>
      </c>
      <c r="P4" s="42">
        <v>3.23</v>
      </c>
      <c r="Q4" s="42">
        <v>0.52</v>
      </c>
      <c r="R4" s="42" t="s">
        <v>128</v>
      </c>
      <c r="S4" s="42">
        <v>1</v>
      </c>
      <c r="T4" s="42">
        <v>74696.899999999994</v>
      </c>
      <c r="U4" s="42">
        <v>847.88900000000001</v>
      </c>
      <c r="V4" s="42">
        <v>43.26</v>
      </c>
      <c r="W4" s="42">
        <v>8.66</v>
      </c>
      <c r="X4" s="42" t="s">
        <v>128</v>
      </c>
      <c r="Y4" s="42">
        <v>1</v>
      </c>
      <c r="Z4" s="42">
        <v>36176.480000000003</v>
      </c>
      <c r="AA4" s="42">
        <v>217.05099999999999</v>
      </c>
      <c r="AB4" s="42">
        <v>43.79</v>
      </c>
      <c r="AC4" s="42">
        <v>10.42</v>
      </c>
      <c r="AD4" s="42" t="s">
        <v>128</v>
      </c>
      <c r="AE4" s="42">
        <v>1</v>
      </c>
      <c r="AF4" s="42">
        <v>18447.990000000002</v>
      </c>
      <c r="AG4" s="42">
        <v>1730.079</v>
      </c>
      <c r="AH4" s="42">
        <v>3.18</v>
      </c>
      <c r="AI4" s="42">
        <v>-0.91</v>
      </c>
      <c r="AJ4" s="42" t="s">
        <v>128</v>
      </c>
      <c r="AK4" s="42">
        <v>1</v>
      </c>
      <c r="AL4" s="42">
        <v>62994.51</v>
      </c>
      <c r="AM4" s="42">
        <v>349.303</v>
      </c>
      <c r="AN4" s="42">
        <v>43.78</v>
      </c>
      <c r="AO4" s="42">
        <v>22.07</v>
      </c>
      <c r="AP4" s="42" t="s">
        <v>128</v>
      </c>
      <c r="AQ4" s="42">
        <v>1</v>
      </c>
      <c r="AR4" s="42">
        <v>38025.1</v>
      </c>
      <c r="AS4" s="42">
        <v>494.93599999999998</v>
      </c>
      <c r="AT4" s="42">
        <v>43.63</v>
      </c>
      <c r="AU4" s="42">
        <v>16.73</v>
      </c>
      <c r="AV4" s="42" t="s">
        <v>129</v>
      </c>
      <c r="AW4" s="42">
        <v>1</v>
      </c>
      <c r="AX4" s="42">
        <v>8125.68</v>
      </c>
      <c r="AY4" s="42">
        <v>1198.0450000000001</v>
      </c>
      <c r="AZ4" s="42">
        <v>43.7</v>
      </c>
      <c r="BA4" s="42">
        <v>16.28</v>
      </c>
      <c r="BB4" s="42" t="s">
        <v>128</v>
      </c>
      <c r="BC4" s="42">
        <v>1</v>
      </c>
      <c r="BD4" s="42">
        <v>16489.21</v>
      </c>
      <c r="BE4" s="42">
        <v>612.99900000000002</v>
      </c>
      <c r="BF4" s="42">
        <v>43.8</v>
      </c>
      <c r="BG4" s="42">
        <v>17.61</v>
      </c>
      <c r="BH4" s="42" t="s">
        <v>128</v>
      </c>
      <c r="BI4" s="42">
        <v>1</v>
      </c>
      <c r="BJ4" s="42">
        <v>46309.67</v>
      </c>
      <c r="BK4" s="42">
        <v>350.54700000000003</v>
      </c>
      <c r="BL4" s="42">
        <v>43.76</v>
      </c>
      <c r="BM4" s="42">
        <v>13.27</v>
      </c>
      <c r="BN4" s="42" t="s">
        <v>128</v>
      </c>
      <c r="BO4" s="42">
        <v>1</v>
      </c>
      <c r="BP4" s="42">
        <v>111270.85</v>
      </c>
      <c r="BQ4" s="42">
        <v>1387.009</v>
      </c>
      <c r="BR4" s="42">
        <v>43.69</v>
      </c>
      <c r="BS4" s="42">
        <v>20.260000000000002</v>
      </c>
      <c r="BT4" s="42" t="s">
        <v>128</v>
      </c>
      <c r="BU4" s="42">
        <v>1</v>
      </c>
      <c r="BV4" s="42">
        <v>172.75</v>
      </c>
      <c r="BW4" s="42">
        <v>8.7840000000000007</v>
      </c>
      <c r="BX4" s="42">
        <v>2.66</v>
      </c>
      <c r="BY4" s="42">
        <v>1.52</v>
      </c>
      <c r="BZ4" s="42" t="s">
        <v>129</v>
      </c>
      <c r="CA4" s="42">
        <v>1</v>
      </c>
      <c r="CB4" s="42">
        <v>80514.509999999995</v>
      </c>
      <c r="CC4" s="42">
        <v>1658.597</v>
      </c>
      <c r="CD4" s="42">
        <v>3.51</v>
      </c>
      <c r="CE4" s="42">
        <v>0.39</v>
      </c>
      <c r="CF4" s="42" t="s">
        <v>128</v>
      </c>
      <c r="CG4" s="42">
        <v>1</v>
      </c>
      <c r="CH4" s="42">
        <v>37197.26</v>
      </c>
      <c r="CI4" s="42">
        <v>228.21</v>
      </c>
      <c r="CJ4" s="42">
        <v>43.7</v>
      </c>
      <c r="CK4" s="42">
        <v>8.9700000000000006</v>
      </c>
      <c r="CL4" s="42" t="s">
        <v>128</v>
      </c>
      <c r="CM4" s="42">
        <v>1</v>
      </c>
      <c r="CN4" s="42">
        <v>9206.92</v>
      </c>
      <c r="CO4" s="42" t="s">
        <v>130</v>
      </c>
      <c r="CP4" s="42" t="s">
        <v>131</v>
      </c>
      <c r="CQ4" s="42" t="s">
        <v>132</v>
      </c>
      <c r="CR4" s="42" t="s">
        <v>126</v>
      </c>
      <c r="CS4" s="42">
        <v>1</v>
      </c>
      <c r="CT4" s="42">
        <v>16556.68</v>
      </c>
      <c r="CU4" s="42">
        <v>446.959</v>
      </c>
      <c r="CV4" s="42">
        <v>43.69</v>
      </c>
      <c r="CW4" s="42">
        <v>18.73</v>
      </c>
      <c r="CX4" s="42" t="s">
        <v>128</v>
      </c>
      <c r="CY4" s="42">
        <v>1</v>
      </c>
      <c r="CZ4" s="42">
        <v>452636.84</v>
      </c>
      <c r="DA4" s="42">
        <v>2800.625</v>
      </c>
      <c r="DB4" s="42">
        <v>5.14</v>
      </c>
      <c r="DC4" s="42">
        <v>-3.83</v>
      </c>
      <c r="DD4" s="42" t="s">
        <v>128</v>
      </c>
    </row>
    <row r="5" spans="1:108" x14ac:dyDescent="0.2">
      <c r="A5" s="42">
        <v>2</v>
      </c>
      <c r="B5" s="42">
        <v>800774.81</v>
      </c>
      <c r="C5" s="42">
        <v>559.13</v>
      </c>
      <c r="D5" s="42">
        <v>3.38</v>
      </c>
      <c r="E5" s="42">
        <v>-8.2799999999999994</v>
      </c>
      <c r="G5" s="42">
        <v>2</v>
      </c>
      <c r="H5" s="42">
        <v>63017</v>
      </c>
      <c r="I5" s="42">
        <v>755.01300000000003</v>
      </c>
      <c r="J5" s="42">
        <v>43.17</v>
      </c>
      <c r="K5" s="42">
        <v>20.100000000000001</v>
      </c>
      <c r="L5" s="42" t="s">
        <v>128</v>
      </c>
      <c r="M5" s="42">
        <v>2</v>
      </c>
      <c r="N5" s="42">
        <v>45047.4</v>
      </c>
      <c r="O5" s="42">
        <v>13459.4</v>
      </c>
      <c r="P5" s="42">
        <v>3.22</v>
      </c>
      <c r="Q5" s="42">
        <v>0.86</v>
      </c>
      <c r="R5" s="42" t="s">
        <v>128</v>
      </c>
      <c r="S5" s="42">
        <v>2</v>
      </c>
      <c r="T5" s="42">
        <v>72259.100000000006</v>
      </c>
      <c r="U5" s="42">
        <v>798.322</v>
      </c>
      <c r="V5" s="42">
        <v>43.01</v>
      </c>
      <c r="W5" s="42">
        <v>8.65</v>
      </c>
      <c r="X5" s="42" t="s">
        <v>128</v>
      </c>
      <c r="Y5" s="42">
        <v>2</v>
      </c>
      <c r="Z5" s="42">
        <v>36741.050000000003</v>
      </c>
      <c r="AA5" s="42">
        <v>226.64599999999999</v>
      </c>
      <c r="AB5" s="42">
        <v>43.53</v>
      </c>
      <c r="AC5" s="42">
        <v>11.49</v>
      </c>
      <c r="AD5" s="42" t="s">
        <v>128</v>
      </c>
      <c r="AE5" s="42">
        <v>2</v>
      </c>
      <c r="AF5" s="42">
        <v>18832.599999999999</v>
      </c>
      <c r="AG5" s="42">
        <v>1799.31</v>
      </c>
      <c r="AH5" s="42">
        <v>3.25</v>
      </c>
      <c r="AI5" s="42">
        <v>4.32</v>
      </c>
      <c r="AJ5" s="42" t="s">
        <v>129</v>
      </c>
      <c r="AK5" s="42">
        <v>2</v>
      </c>
      <c r="AL5" s="42">
        <v>64658.57</v>
      </c>
      <c r="AM5" s="42">
        <v>370.78</v>
      </c>
      <c r="AN5" s="42">
        <v>43.51</v>
      </c>
      <c r="AO5" s="42">
        <v>22.14</v>
      </c>
      <c r="AP5" s="42" t="s">
        <v>128</v>
      </c>
      <c r="AQ5" s="42">
        <v>2</v>
      </c>
      <c r="AR5" s="42">
        <v>38482.93</v>
      </c>
      <c r="AS5" s="42">
        <v>452.26799999999997</v>
      </c>
      <c r="AT5" s="42">
        <v>43.37</v>
      </c>
      <c r="AU5" s="42">
        <v>18.600000000000001</v>
      </c>
      <c r="AV5" s="42" t="s">
        <v>129</v>
      </c>
      <c r="AW5" s="42">
        <v>2</v>
      </c>
      <c r="AX5" s="42">
        <v>8340.98</v>
      </c>
      <c r="AY5" s="42">
        <v>1276.519</v>
      </c>
      <c r="AZ5" s="42">
        <v>43.44</v>
      </c>
      <c r="BA5" s="42">
        <v>16.46</v>
      </c>
      <c r="BB5" s="42" t="s">
        <v>128</v>
      </c>
      <c r="BC5" s="42">
        <v>2</v>
      </c>
      <c r="BD5" s="42">
        <v>16800.75</v>
      </c>
      <c r="BE5" s="42">
        <v>634.50199999999995</v>
      </c>
      <c r="BF5" s="42">
        <v>43.54</v>
      </c>
      <c r="BG5" s="42">
        <v>15.9</v>
      </c>
      <c r="BH5" s="42" t="s">
        <v>128</v>
      </c>
      <c r="BI5" s="42">
        <v>2</v>
      </c>
      <c r="BJ5" s="42">
        <v>46677.95</v>
      </c>
      <c r="BK5" s="42">
        <v>358.31799999999998</v>
      </c>
      <c r="BL5" s="42">
        <v>43.5</v>
      </c>
      <c r="BM5" s="42">
        <v>13.16</v>
      </c>
      <c r="BN5" s="42" t="s">
        <v>128</v>
      </c>
      <c r="BO5" s="42">
        <v>2</v>
      </c>
      <c r="BP5" s="42">
        <v>106641.96</v>
      </c>
      <c r="BQ5" s="42">
        <v>1274.4110000000001</v>
      </c>
      <c r="BR5" s="42">
        <v>43.44</v>
      </c>
      <c r="BS5" s="42">
        <v>19.29</v>
      </c>
      <c r="BT5" s="42" t="s">
        <v>129</v>
      </c>
      <c r="BU5" s="42">
        <v>2</v>
      </c>
      <c r="BV5" s="42">
        <v>168.15</v>
      </c>
      <c r="BW5" s="42">
        <v>7.85</v>
      </c>
      <c r="BX5" s="42">
        <v>2.81</v>
      </c>
      <c r="BY5" s="42">
        <v>5.31</v>
      </c>
      <c r="BZ5" s="42" t="s">
        <v>129</v>
      </c>
      <c r="CA5" s="42">
        <v>2</v>
      </c>
      <c r="CB5" s="42">
        <v>76514.78</v>
      </c>
      <c r="CC5" s="42">
        <v>1502.68</v>
      </c>
      <c r="CD5" s="42">
        <v>3.52</v>
      </c>
      <c r="CE5" s="42">
        <v>0.25</v>
      </c>
      <c r="CF5" s="42" t="s">
        <v>128</v>
      </c>
      <c r="CG5" s="42">
        <v>2</v>
      </c>
      <c r="CH5" s="42">
        <v>38359.410000000003</v>
      </c>
      <c r="CI5" s="42">
        <v>245.584</v>
      </c>
      <c r="CJ5" s="42">
        <v>43.44</v>
      </c>
      <c r="CK5" s="42">
        <v>9.65</v>
      </c>
      <c r="CL5" s="42" t="s">
        <v>128</v>
      </c>
      <c r="CM5" s="42">
        <v>2</v>
      </c>
      <c r="CN5" s="42">
        <v>8726.5400000000009</v>
      </c>
      <c r="CO5" s="42">
        <v>192.01300000000001</v>
      </c>
      <c r="CP5" s="42">
        <v>2.95</v>
      </c>
      <c r="CQ5" s="42">
        <v>4.43</v>
      </c>
      <c r="CR5" s="42" t="s">
        <v>128</v>
      </c>
      <c r="CS5" s="42">
        <v>2</v>
      </c>
      <c r="CT5" s="42">
        <v>16771.25</v>
      </c>
      <c r="CU5" s="42">
        <v>478.74</v>
      </c>
      <c r="CV5" s="42">
        <v>43.43</v>
      </c>
      <c r="CW5" s="42">
        <v>19.899999999999999</v>
      </c>
      <c r="CX5" s="42" t="s">
        <v>129</v>
      </c>
      <c r="CY5" s="42">
        <v>2</v>
      </c>
      <c r="CZ5" s="42">
        <v>431344.81</v>
      </c>
      <c r="DA5" s="42">
        <v>2512.2370000000001</v>
      </c>
      <c r="DB5" s="42">
        <v>5.19</v>
      </c>
      <c r="DC5" s="42">
        <v>-5.43</v>
      </c>
      <c r="DD5" s="42" t="s">
        <v>128</v>
      </c>
    </row>
    <row r="6" spans="1:108" x14ac:dyDescent="0.2">
      <c r="A6" s="42">
        <v>3</v>
      </c>
      <c r="B6" s="42">
        <v>796049.44</v>
      </c>
      <c r="C6" s="42">
        <v>544.827</v>
      </c>
      <c r="D6" s="42">
        <v>3.43</v>
      </c>
      <c r="E6" s="42">
        <v>-8.3699999999999992</v>
      </c>
      <c r="F6" s="42" t="s">
        <v>128</v>
      </c>
      <c r="G6" s="42">
        <v>3</v>
      </c>
      <c r="H6" s="42">
        <v>55725.79</v>
      </c>
      <c r="I6" s="42">
        <v>632.548</v>
      </c>
      <c r="J6" s="42">
        <v>41.08</v>
      </c>
      <c r="K6" s="42">
        <v>21.19</v>
      </c>
      <c r="L6" s="42" t="s">
        <v>129</v>
      </c>
      <c r="M6" s="42">
        <v>3</v>
      </c>
      <c r="N6" s="42">
        <v>43333.64</v>
      </c>
      <c r="O6" s="42">
        <v>13000.2</v>
      </c>
      <c r="P6" s="42">
        <v>3.23</v>
      </c>
      <c r="Q6" s="42">
        <v>2.79</v>
      </c>
      <c r="R6" s="42" t="s">
        <v>128</v>
      </c>
      <c r="S6" s="42">
        <v>3</v>
      </c>
      <c r="T6" s="42">
        <v>69304.149999999994</v>
      </c>
      <c r="U6" s="42">
        <v>735.31600000000003</v>
      </c>
      <c r="V6" s="42">
        <v>43.34</v>
      </c>
      <c r="W6" s="42">
        <v>9.4600000000000009</v>
      </c>
      <c r="X6" s="42" t="s">
        <v>128</v>
      </c>
      <c r="Y6" s="42">
        <v>3</v>
      </c>
      <c r="Z6" s="42">
        <v>33275.339999999997</v>
      </c>
      <c r="AA6" s="42">
        <v>184.761</v>
      </c>
      <c r="AB6" s="42">
        <v>43.87</v>
      </c>
      <c r="AC6" s="42">
        <v>12.13</v>
      </c>
      <c r="AD6" s="42" t="s">
        <v>128</v>
      </c>
      <c r="AE6" s="42">
        <v>3</v>
      </c>
      <c r="AF6" s="42">
        <v>16853.29</v>
      </c>
      <c r="AG6" s="42">
        <v>1453.0139999999999</v>
      </c>
      <c r="AH6" s="42">
        <v>3.16</v>
      </c>
      <c r="AI6" s="42">
        <v>2.8</v>
      </c>
      <c r="AJ6" s="42" t="s">
        <v>129</v>
      </c>
      <c r="AK6" s="42">
        <v>3</v>
      </c>
      <c r="AL6" s="42">
        <v>58739.49</v>
      </c>
      <c r="AM6" s="42">
        <v>301.74799999999999</v>
      </c>
      <c r="AN6" s="42">
        <v>43.85</v>
      </c>
      <c r="AO6" s="42">
        <v>22.15</v>
      </c>
      <c r="AP6" s="42" t="s">
        <v>128</v>
      </c>
      <c r="AQ6" s="42">
        <v>3</v>
      </c>
      <c r="AR6" s="42">
        <v>35893.760000000002</v>
      </c>
      <c r="AS6" s="42">
        <v>384.142</v>
      </c>
      <c r="AT6" s="42">
        <v>43.7</v>
      </c>
      <c r="AU6" s="42">
        <v>18.84</v>
      </c>
      <c r="AV6" s="42" t="s">
        <v>128</v>
      </c>
      <c r="AW6" s="42">
        <v>3</v>
      </c>
      <c r="AX6" s="42">
        <v>7830.82</v>
      </c>
      <c r="AY6" s="42">
        <v>1121.164</v>
      </c>
      <c r="AZ6" s="42">
        <v>43.75</v>
      </c>
      <c r="BA6" s="42">
        <v>18.14</v>
      </c>
      <c r="BB6" s="42" t="s">
        <v>128</v>
      </c>
      <c r="BC6" s="42">
        <v>3</v>
      </c>
      <c r="BD6" s="42">
        <v>16261.5</v>
      </c>
      <c r="BE6" s="42">
        <v>595.52099999999996</v>
      </c>
      <c r="BF6" s="42">
        <v>43.86</v>
      </c>
      <c r="BG6" s="42">
        <v>17.82</v>
      </c>
      <c r="BH6" s="42" t="s">
        <v>128</v>
      </c>
      <c r="BI6" s="42">
        <v>3</v>
      </c>
      <c r="BJ6" s="42">
        <v>45401.64</v>
      </c>
      <c r="BK6" s="42">
        <v>338.13600000000002</v>
      </c>
      <c r="BL6" s="42">
        <v>43.81</v>
      </c>
      <c r="BM6" s="42">
        <v>14.49</v>
      </c>
      <c r="BN6" s="42" t="s">
        <v>128</v>
      </c>
      <c r="BO6" s="42">
        <v>3</v>
      </c>
      <c r="BP6" s="42">
        <v>100938.17</v>
      </c>
      <c r="BQ6" s="42">
        <v>1146.2170000000001</v>
      </c>
      <c r="BR6" s="42">
        <v>43.78</v>
      </c>
      <c r="BS6" s="42">
        <v>22</v>
      </c>
      <c r="BT6" s="42" t="s">
        <v>128</v>
      </c>
      <c r="BU6" s="42">
        <v>3</v>
      </c>
      <c r="BV6" s="42">
        <v>153.30000000000001</v>
      </c>
      <c r="BW6" s="42">
        <v>6.9450000000000003</v>
      </c>
      <c r="BX6" s="42">
        <v>2.68</v>
      </c>
      <c r="BY6" s="42">
        <v>6.05</v>
      </c>
      <c r="BZ6" s="42" t="s">
        <v>129</v>
      </c>
      <c r="CA6" s="42">
        <v>3</v>
      </c>
      <c r="CB6" s="42">
        <v>72611.05</v>
      </c>
      <c r="CC6" s="42">
        <v>1336.479</v>
      </c>
      <c r="CD6" s="42">
        <v>3.51</v>
      </c>
      <c r="CE6" s="42">
        <v>0.97</v>
      </c>
      <c r="CF6" s="42" t="s">
        <v>128</v>
      </c>
      <c r="CG6" s="42">
        <v>3</v>
      </c>
      <c r="CH6" s="42">
        <v>34709.519999999997</v>
      </c>
      <c r="CI6" s="42">
        <v>200.32599999999999</v>
      </c>
      <c r="CJ6" s="42">
        <v>43.76</v>
      </c>
      <c r="CK6" s="42">
        <v>10.63</v>
      </c>
      <c r="CL6" s="42" t="s">
        <v>128</v>
      </c>
      <c r="CM6" s="42">
        <v>3</v>
      </c>
      <c r="CN6" s="42">
        <v>8564.73</v>
      </c>
      <c r="CO6" s="42">
        <v>183.16200000000001</v>
      </c>
      <c r="CP6" s="42">
        <v>2.99</v>
      </c>
      <c r="CQ6" s="42">
        <v>6.04</v>
      </c>
      <c r="CR6" s="42" t="s">
        <v>128</v>
      </c>
      <c r="CS6" s="42">
        <v>3</v>
      </c>
      <c r="CT6" s="42">
        <v>15744.5</v>
      </c>
      <c r="CU6" s="42">
        <v>407.113</v>
      </c>
      <c r="CV6" s="42">
        <v>43.75</v>
      </c>
      <c r="CW6" s="42">
        <v>20.010000000000002</v>
      </c>
      <c r="CX6" s="42" t="s">
        <v>128</v>
      </c>
      <c r="CY6" s="42">
        <v>3</v>
      </c>
      <c r="CZ6" s="42">
        <v>391372.09</v>
      </c>
      <c r="DA6" s="42">
        <v>2053.5880000000002</v>
      </c>
      <c r="DB6" s="42">
        <v>5.16</v>
      </c>
      <c r="DC6" s="42">
        <v>-5.96</v>
      </c>
      <c r="DD6" s="42" t="s">
        <v>128</v>
      </c>
    </row>
    <row r="7" spans="1:108" x14ac:dyDescent="0.2">
      <c r="A7" s="42">
        <v>4</v>
      </c>
      <c r="B7" s="42">
        <v>796760.5</v>
      </c>
      <c r="C7" s="42">
        <v>543.76900000000001</v>
      </c>
      <c r="D7" s="42">
        <v>3.44</v>
      </c>
      <c r="E7" s="42">
        <v>-8.76</v>
      </c>
      <c r="G7" s="42">
        <v>4</v>
      </c>
      <c r="H7" s="42">
        <v>58799.94</v>
      </c>
      <c r="I7" s="42">
        <v>659.25300000000004</v>
      </c>
      <c r="J7" s="42">
        <v>43.48</v>
      </c>
      <c r="K7" s="42">
        <v>21.61</v>
      </c>
      <c r="L7" s="42" t="s">
        <v>129</v>
      </c>
      <c r="M7" s="42">
        <v>4</v>
      </c>
      <c r="N7" s="42">
        <v>40685.61</v>
      </c>
      <c r="O7" s="42">
        <v>12060</v>
      </c>
      <c r="P7" s="42">
        <v>3.26</v>
      </c>
      <c r="Q7" s="42">
        <v>1.81</v>
      </c>
      <c r="R7" s="42" t="s">
        <v>128</v>
      </c>
      <c r="S7" s="42">
        <v>4</v>
      </c>
      <c r="T7" s="42">
        <v>61331.85</v>
      </c>
      <c r="U7" s="42">
        <v>570.65899999999999</v>
      </c>
      <c r="V7" s="42">
        <v>43.46</v>
      </c>
      <c r="W7" s="42">
        <v>8.89</v>
      </c>
      <c r="X7" s="42" t="s">
        <v>128</v>
      </c>
      <c r="Y7" s="42">
        <v>4</v>
      </c>
      <c r="Z7" s="42">
        <v>31751.27</v>
      </c>
      <c r="AA7" s="42">
        <v>170.93100000000001</v>
      </c>
      <c r="AB7" s="42">
        <v>43.94</v>
      </c>
      <c r="AC7" s="42">
        <v>11.66</v>
      </c>
      <c r="AD7" s="42" t="s">
        <v>128</v>
      </c>
      <c r="AE7" s="42">
        <v>4</v>
      </c>
      <c r="AF7" s="42">
        <v>17263.34</v>
      </c>
      <c r="AG7" s="42">
        <v>1551.2950000000001</v>
      </c>
      <c r="AH7" s="42">
        <v>3.11</v>
      </c>
      <c r="AI7" s="42">
        <v>0.01</v>
      </c>
      <c r="AJ7" s="42" t="s">
        <v>128</v>
      </c>
      <c r="AK7" s="42">
        <v>4</v>
      </c>
      <c r="AL7" s="42">
        <v>55947.47</v>
      </c>
      <c r="AM7" s="42">
        <v>277.13799999999998</v>
      </c>
      <c r="AN7" s="42">
        <v>43.92</v>
      </c>
      <c r="AO7" s="42">
        <v>21.92</v>
      </c>
      <c r="AP7" s="42" t="s">
        <v>129</v>
      </c>
      <c r="AQ7" s="42">
        <v>4</v>
      </c>
      <c r="AR7" s="42">
        <v>33898.129999999997</v>
      </c>
      <c r="AS7" s="42">
        <v>340.971</v>
      </c>
      <c r="AT7" s="42">
        <v>43.76</v>
      </c>
      <c r="AU7" s="42">
        <v>18.3</v>
      </c>
      <c r="AV7" s="42" t="s">
        <v>128</v>
      </c>
      <c r="AW7" s="42">
        <v>4</v>
      </c>
      <c r="AX7" s="42">
        <v>7401.16</v>
      </c>
      <c r="AY7" s="42">
        <v>992.11</v>
      </c>
      <c r="AZ7" s="42">
        <v>43.82</v>
      </c>
      <c r="BA7" s="42">
        <v>16.54</v>
      </c>
      <c r="BB7" s="42" t="s">
        <v>128</v>
      </c>
      <c r="BC7" s="42">
        <v>4</v>
      </c>
      <c r="BD7" s="42">
        <v>15564.46</v>
      </c>
      <c r="BE7" s="42">
        <v>544.90200000000004</v>
      </c>
      <c r="BF7" s="42">
        <v>43.92</v>
      </c>
      <c r="BG7" s="42">
        <v>18.11</v>
      </c>
      <c r="BH7" s="42" t="s">
        <v>128</v>
      </c>
      <c r="BI7" s="42">
        <v>4</v>
      </c>
      <c r="BJ7" s="42">
        <v>42425.04</v>
      </c>
      <c r="BK7" s="42">
        <v>294.60000000000002</v>
      </c>
      <c r="BL7" s="42">
        <v>43.88</v>
      </c>
      <c r="BM7" s="42">
        <v>14.14</v>
      </c>
      <c r="BN7" s="42" t="s">
        <v>128</v>
      </c>
      <c r="BO7" s="42">
        <v>4</v>
      </c>
      <c r="BP7" s="42">
        <v>98134.77</v>
      </c>
      <c r="BQ7" s="42">
        <v>1071.5450000000001</v>
      </c>
      <c r="BR7" s="42">
        <v>43.85</v>
      </c>
      <c r="BS7" s="42">
        <v>20.29</v>
      </c>
      <c r="BT7" s="42" t="s">
        <v>128</v>
      </c>
      <c r="BU7" s="42">
        <v>4</v>
      </c>
      <c r="BV7" s="42">
        <v>161.33000000000001</v>
      </c>
      <c r="BW7" s="42">
        <v>7.4779999999999998</v>
      </c>
      <c r="BX7" s="42">
        <v>2.72</v>
      </c>
      <c r="BY7" s="42">
        <v>5.19</v>
      </c>
      <c r="BZ7" s="42" t="s">
        <v>129</v>
      </c>
      <c r="CA7" s="42">
        <v>4</v>
      </c>
      <c r="CB7" s="42">
        <v>70831.48</v>
      </c>
      <c r="CC7" s="42">
        <v>1275.104</v>
      </c>
      <c r="CD7" s="42">
        <v>3.53</v>
      </c>
      <c r="CE7" s="42">
        <v>0.72</v>
      </c>
      <c r="CF7" s="42" t="s">
        <v>128</v>
      </c>
      <c r="CG7" s="42">
        <v>4</v>
      </c>
      <c r="CH7" s="42">
        <v>32735.16</v>
      </c>
      <c r="CI7" s="42">
        <v>177.55799999999999</v>
      </c>
      <c r="CJ7" s="42">
        <v>43.85</v>
      </c>
      <c r="CK7" s="42">
        <v>9.77</v>
      </c>
      <c r="CL7" s="42" t="s">
        <v>128</v>
      </c>
      <c r="CM7" s="42">
        <v>4</v>
      </c>
      <c r="CN7" s="42">
        <v>7751.8</v>
      </c>
      <c r="CO7" s="42">
        <v>150.578</v>
      </c>
      <c r="CP7" s="42">
        <v>2.96</v>
      </c>
      <c r="CQ7" s="42">
        <v>5.45</v>
      </c>
      <c r="CR7" s="42" t="s">
        <v>128</v>
      </c>
      <c r="CS7" s="42">
        <v>4</v>
      </c>
      <c r="CT7" s="42">
        <v>14646.98</v>
      </c>
      <c r="CU7" s="42">
        <v>351.78300000000002</v>
      </c>
      <c r="CV7" s="42">
        <v>43.81</v>
      </c>
      <c r="CW7" s="42">
        <v>20.29</v>
      </c>
      <c r="CX7" s="42" t="s">
        <v>128</v>
      </c>
      <c r="CY7" s="42">
        <v>4</v>
      </c>
      <c r="CZ7" s="42">
        <v>385170.69</v>
      </c>
      <c r="DA7" s="42">
        <v>1995.501</v>
      </c>
      <c r="DB7" s="42">
        <v>5.18</v>
      </c>
      <c r="DC7" s="42">
        <v>-5.92</v>
      </c>
      <c r="DD7" s="42" t="s">
        <v>128</v>
      </c>
    </row>
    <row r="8" spans="1:108" x14ac:dyDescent="0.2">
      <c r="A8" s="42">
        <v>5</v>
      </c>
      <c r="B8" s="42">
        <v>793506.75</v>
      </c>
      <c r="C8" s="42">
        <v>539.13699999999994</v>
      </c>
      <c r="D8" s="42">
        <v>3.44</v>
      </c>
      <c r="E8" s="42">
        <v>-8.8800000000000008</v>
      </c>
      <c r="G8" s="42">
        <v>5</v>
      </c>
      <c r="H8" s="42">
        <v>57883.23</v>
      </c>
      <c r="I8" s="42">
        <v>643.74400000000003</v>
      </c>
      <c r="J8" s="42">
        <v>43.22</v>
      </c>
      <c r="K8" s="42">
        <v>22.02</v>
      </c>
      <c r="M8" s="42">
        <v>5</v>
      </c>
      <c r="N8" s="42">
        <v>42798.65</v>
      </c>
      <c r="O8" s="42">
        <v>12673.6</v>
      </c>
      <c r="P8" s="42">
        <v>3.25</v>
      </c>
      <c r="Q8" s="42">
        <v>0.89</v>
      </c>
      <c r="S8" s="42">
        <v>5</v>
      </c>
      <c r="T8" s="42">
        <v>62434.99</v>
      </c>
      <c r="U8" s="42">
        <v>595.43200000000002</v>
      </c>
      <c r="V8" s="42">
        <v>43.18</v>
      </c>
      <c r="W8" s="42">
        <v>8.42</v>
      </c>
      <c r="Y8" s="42">
        <v>5</v>
      </c>
      <c r="Z8" s="42">
        <v>33403.72</v>
      </c>
      <c r="AA8" s="42">
        <v>189.292</v>
      </c>
      <c r="AB8" s="42">
        <v>43.66</v>
      </c>
      <c r="AC8" s="42">
        <v>11.77</v>
      </c>
      <c r="AD8" s="42" t="s">
        <v>133</v>
      </c>
      <c r="AE8" s="42">
        <v>5</v>
      </c>
      <c r="AF8" s="42">
        <v>16484.060000000001</v>
      </c>
      <c r="AG8" s="42">
        <v>1396.3820000000001</v>
      </c>
      <c r="AH8" s="42">
        <v>3.1</v>
      </c>
      <c r="AI8" s="42">
        <v>-0.99</v>
      </c>
      <c r="AK8" s="42">
        <v>5</v>
      </c>
      <c r="AL8" s="42">
        <v>55272.93</v>
      </c>
      <c r="AM8" s="42">
        <v>273.923</v>
      </c>
      <c r="AN8" s="42">
        <v>43.65</v>
      </c>
      <c r="AO8" s="42">
        <v>22.19</v>
      </c>
      <c r="AP8" s="42" t="s">
        <v>133</v>
      </c>
      <c r="AQ8" s="42">
        <v>5</v>
      </c>
      <c r="AR8" s="42">
        <v>34953.519999999997</v>
      </c>
      <c r="AS8" s="42">
        <v>366.483</v>
      </c>
      <c r="AT8" s="42">
        <v>43.49</v>
      </c>
      <c r="AU8" s="42">
        <v>18.91</v>
      </c>
      <c r="AW8" s="42">
        <v>5</v>
      </c>
      <c r="AX8" s="42">
        <v>7739.27</v>
      </c>
      <c r="AY8" s="42">
        <v>1087.741</v>
      </c>
      <c r="AZ8" s="42">
        <v>43.55</v>
      </c>
      <c r="BA8" s="42">
        <v>16.170000000000002</v>
      </c>
      <c r="BC8" s="42">
        <v>5</v>
      </c>
      <c r="BD8" s="42">
        <v>16056.18</v>
      </c>
      <c r="BE8" s="42">
        <v>583.23099999999999</v>
      </c>
      <c r="BF8" s="42">
        <v>43.65</v>
      </c>
      <c r="BG8" s="42">
        <v>18.579999999999998</v>
      </c>
      <c r="BI8" s="42">
        <v>5</v>
      </c>
      <c r="BJ8" s="42">
        <v>44110.47</v>
      </c>
      <c r="BK8" s="42">
        <v>319.75299999999999</v>
      </c>
      <c r="BL8" s="42">
        <v>43.61</v>
      </c>
      <c r="BM8" s="42">
        <v>14.43</v>
      </c>
      <c r="BO8" s="42">
        <v>5</v>
      </c>
      <c r="BP8" s="42">
        <v>99718.95</v>
      </c>
      <c r="BQ8" s="42">
        <v>1107.424</v>
      </c>
      <c r="BR8" s="42">
        <v>43.57</v>
      </c>
      <c r="BS8" s="42">
        <v>18.899999999999999</v>
      </c>
      <c r="BU8" s="42">
        <v>5</v>
      </c>
      <c r="BV8" s="42">
        <v>140.97999999999999</v>
      </c>
      <c r="BW8" s="42">
        <v>5.46</v>
      </c>
      <c r="BX8" s="42">
        <v>2.79</v>
      </c>
      <c r="BY8" s="42">
        <v>2.75</v>
      </c>
      <c r="CA8" s="42">
        <v>5</v>
      </c>
      <c r="CB8" s="42">
        <v>75340.63</v>
      </c>
      <c r="CC8" s="42">
        <v>1440.212</v>
      </c>
      <c r="CD8" s="42">
        <v>3.53</v>
      </c>
      <c r="CE8" s="42">
        <v>0.85</v>
      </c>
      <c r="CG8" s="42">
        <v>5</v>
      </c>
      <c r="CH8" s="42">
        <v>32861.85</v>
      </c>
      <c r="CI8" s="42">
        <v>180.565</v>
      </c>
      <c r="CJ8" s="42">
        <v>43.57</v>
      </c>
      <c r="CK8" s="42">
        <v>9.64</v>
      </c>
      <c r="CM8" s="42">
        <v>5</v>
      </c>
      <c r="CN8" s="42">
        <v>8059.64</v>
      </c>
      <c r="CO8" s="42">
        <v>160.435</v>
      </c>
      <c r="CP8" s="42">
        <v>2.98</v>
      </c>
      <c r="CQ8" s="42">
        <v>4.3499999999999996</v>
      </c>
      <c r="CS8" s="42">
        <v>5</v>
      </c>
      <c r="CT8" s="42">
        <v>15102.34</v>
      </c>
      <c r="CU8" s="42">
        <v>375.88600000000002</v>
      </c>
      <c r="CV8" s="42">
        <v>43.54</v>
      </c>
      <c r="CW8" s="42">
        <v>20.53</v>
      </c>
      <c r="CY8" s="42">
        <v>5</v>
      </c>
      <c r="CZ8" s="42">
        <v>401849.69</v>
      </c>
      <c r="DA8" s="42">
        <v>2152.7820000000002</v>
      </c>
      <c r="DB8" s="42">
        <v>5.18</v>
      </c>
      <c r="DC8" s="42">
        <v>-5.92</v>
      </c>
    </row>
    <row r="9" spans="1:108" x14ac:dyDescent="0.2">
      <c r="A9" s="42">
        <v>6</v>
      </c>
      <c r="B9" s="42">
        <v>792213.75</v>
      </c>
      <c r="C9" s="42">
        <v>539.24400000000003</v>
      </c>
      <c r="D9" s="42">
        <v>3.44</v>
      </c>
      <c r="E9" s="42">
        <v>-7.81</v>
      </c>
      <c r="G9" s="42">
        <v>6</v>
      </c>
      <c r="H9" s="42">
        <v>61721.919999999998</v>
      </c>
      <c r="I9" s="42">
        <v>727.69799999999998</v>
      </c>
      <c r="J9" s="42">
        <v>43.2</v>
      </c>
      <c r="K9" s="42">
        <v>20.74</v>
      </c>
      <c r="M9" s="42">
        <v>6</v>
      </c>
      <c r="N9" s="42">
        <v>44384.07</v>
      </c>
      <c r="O9" s="42">
        <v>13399.5</v>
      </c>
      <c r="P9" s="42">
        <v>3.23</v>
      </c>
      <c r="Q9" s="42">
        <v>4.16</v>
      </c>
      <c r="S9" s="42">
        <v>6</v>
      </c>
      <c r="T9" s="42">
        <v>63496.46</v>
      </c>
      <c r="U9" s="42">
        <v>624.64200000000005</v>
      </c>
      <c r="V9" s="42">
        <v>43.18</v>
      </c>
      <c r="W9" s="42">
        <v>9.77</v>
      </c>
      <c r="Y9" s="42">
        <v>6</v>
      </c>
      <c r="Z9" s="42">
        <v>32884.94</v>
      </c>
      <c r="AA9" s="42">
        <v>182.18299999999999</v>
      </c>
      <c r="AB9" s="42">
        <v>43.67</v>
      </c>
      <c r="AC9" s="42">
        <v>12.47</v>
      </c>
      <c r="AE9" s="42">
        <v>6</v>
      </c>
      <c r="AF9" s="42">
        <v>17438.740000000002</v>
      </c>
      <c r="AG9" s="42">
        <v>1586.4939999999999</v>
      </c>
      <c r="AH9" s="42">
        <v>3.13</v>
      </c>
      <c r="AI9" s="42">
        <v>3.13</v>
      </c>
      <c r="AK9" s="42">
        <v>6</v>
      </c>
      <c r="AL9" s="42">
        <v>57333.21</v>
      </c>
      <c r="AM9" s="42">
        <v>289.56400000000002</v>
      </c>
      <c r="AN9" s="42">
        <v>43.65</v>
      </c>
      <c r="AO9" s="42">
        <v>22.5</v>
      </c>
      <c r="AQ9" s="42">
        <v>6</v>
      </c>
      <c r="AR9" s="42">
        <v>35667.82</v>
      </c>
      <c r="AS9" s="42">
        <v>382.42</v>
      </c>
      <c r="AT9" s="42">
        <v>43.5</v>
      </c>
      <c r="AU9" s="42">
        <v>19.100000000000001</v>
      </c>
      <c r="AW9" s="42">
        <v>6</v>
      </c>
      <c r="AX9" s="42">
        <v>7841.23</v>
      </c>
      <c r="AY9" s="42">
        <v>1135.4480000000001</v>
      </c>
      <c r="AZ9" s="42">
        <v>43.56</v>
      </c>
      <c r="BA9" s="42">
        <v>18.52</v>
      </c>
      <c r="BC9" s="42">
        <v>6</v>
      </c>
      <c r="BD9" s="42">
        <v>16449.52</v>
      </c>
      <c r="BE9" s="42">
        <v>614.15300000000002</v>
      </c>
      <c r="BF9" s="42">
        <v>43.65</v>
      </c>
      <c r="BG9" s="42">
        <v>17.760000000000002</v>
      </c>
      <c r="BI9" s="42">
        <v>6</v>
      </c>
      <c r="BJ9" s="42">
        <v>45933.61</v>
      </c>
      <c r="BK9" s="42">
        <v>349.76499999999999</v>
      </c>
      <c r="BL9" s="42">
        <v>43.61</v>
      </c>
      <c r="BM9" s="42">
        <v>15.32</v>
      </c>
      <c r="BO9" s="42">
        <v>6</v>
      </c>
      <c r="BP9" s="42">
        <v>101499.49</v>
      </c>
      <c r="BQ9" s="42">
        <v>1160.473</v>
      </c>
      <c r="BR9" s="42">
        <v>43.57</v>
      </c>
      <c r="BS9" s="42">
        <v>21.19</v>
      </c>
      <c r="BT9" s="42" t="s">
        <v>133</v>
      </c>
      <c r="BU9" s="42">
        <v>6</v>
      </c>
      <c r="BV9" s="42">
        <v>158.03</v>
      </c>
      <c r="BW9" s="42">
        <v>7.0410000000000004</v>
      </c>
      <c r="BX9" s="42">
        <v>2.91</v>
      </c>
      <c r="BY9" s="42">
        <v>8.64</v>
      </c>
      <c r="BZ9" s="42" t="s">
        <v>133</v>
      </c>
      <c r="CA9" s="42">
        <v>6</v>
      </c>
      <c r="CB9" s="42">
        <v>66216.27</v>
      </c>
      <c r="CC9" s="42">
        <v>1127.941</v>
      </c>
      <c r="CD9" s="42">
        <v>3.52</v>
      </c>
      <c r="CE9" s="42">
        <v>6.18</v>
      </c>
      <c r="CG9" s="42">
        <v>6</v>
      </c>
      <c r="CH9" s="42">
        <v>33694.29</v>
      </c>
      <c r="CI9" s="42">
        <v>190.82300000000001</v>
      </c>
      <c r="CJ9" s="42">
        <v>43.57</v>
      </c>
      <c r="CK9" s="42">
        <v>11.07</v>
      </c>
      <c r="CM9" s="42">
        <v>6</v>
      </c>
      <c r="CN9" s="42">
        <v>8173.94</v>
      </c>
      <c r="CO9" s="42">
        <v>169.11600000000001</v>
      </c>
      <c r="CP9" s="42">
        <v>2.95</v>
      </c>
      <c r="CQ9" s="42">
        <v>7.87</v>
      </c>
      <c r="CS9" s="42">
        <v>6</v>
      </c>
      <c r="CT9" s="42">
        <v>15674.47</v>
      </c>
      <c r="CU9" s="42">
        <v>407.42</v>
      </c>
      <c r="CV9" s="42">
        <v>43.55</v>
      </c>
      <c r="CW9" s="42">
        <v>20.149999999999999</v>
      </c>
      <c r="CY9" s="42">
        <v>6</v>
      </c>
      <c r="CZ9" s="42">
        <v>374387.5</v>
      </c>
      <c r="DA9" s="42">
        <v>1863.798</v>
      </c>
      <c r="DB9" s="42">
        <v>5.21</v>
      </c>
      <c r="DC9" s="42">
        <v>-4.75</v>
      </c>
    </row>
    <row r="10" spans="1:108" x14ac:dyDescent="0.2">
      <c r="A10" s="42">
        <v>7</v>
      </c>
      <c r="B10" s="42">
        <v>658446.56000000006</v>
      </c>
      <c r="C10" s="42">
        <v>375.81599999999997</v>
      </c>
      <c r="D10" s="42">
        <v>3.42</v>
      </c>
      <c r="E10" s="42">
        <v>-7.41</v>
      </c>
      <c r="F10" s="42" t="s">
        <v>128</v>
      </c>
      <c r="G10" s="42">
        <v>7</v>
      </c>
      <c r="H10" s="42">
        <v>46344.93</v>
      </c>
      <c r="I10" s="42">
        <v>413.44600000000003</v>
      </c>
      <c r="J10" s="42">
        <v>44.06</v>
      </c>
      <c r="K10" s="42">
        <v>24.95</v>
      </c>
      <c r="L10" s="42" t="s">
        <v>128</v>
      </c>
      <c r="M10" s="42">
        <v>7</v>
      </c>
      <c r="N10" s="42">
        <v>34498.519999999997</v>
      </c>
      <c r="O10" s="42">
        <v>10357</v>
      </c>
      <c r="P10" s="42">
        <v>3.29</v>
      </c>
      <c r="Q10" s="42">
        <v>7.77</v>
      </c>
      <c r="R10" s="42" t="s">
        <v>129</v>
      </c>
      <c r="S10" s="42">
        <v>7</v>
      </c>
      <c r="T10" s="42">
        <v>51991.22</v>
      </c>
      <c r="U10" s="42">
        <v>419.79899999999998</v>
      </c>
      <c r="V10" s="42">
        <v>44.03</v>
      </c>
      <c r="W10" s="42">
        <v>12.09</v>
      </c>
      <c r="X10" s="42" t="s">
        <v>128</v>
      </c>
      <c r="Y10" s="42">
        <v>7</v>
      </c>
      <c r="Z10" s="42">
        <v>25006.31</v>
      </c>
      <c r="AA10" s="42">
        <v>106.062</v>
      </c>
      <c r="AB10" s="42">
        <v>44.52</v>
      </c>
      <c r="AC10" s="42">
        <v>14.91</v>
      </c>
      <c r="AD10" s="42" t="s">
        <v>129</v>
      </c>
      <c r="AE10" s="42">
        <v>7</v>
      </c>
      <c r="AF10" s="42">
        <v>12688.21</v>
      </c>
      <c r="AG10" s="42">
        <v>868.97900000000004</v>
      </c>
      <c r="AH10" s="42">
        <v>3.08</v>
      </c>
      <c r="AI10" s="42">
        <v>8.1</v>
      </c>
      <c r="AJ10" s="42" t="s">
        <v>128</v>
      </c>
      <c r="AK10" s="42">
        <v>7</v>
      </c>
      <c r="AL10" s="42">
        <v>41259.730000000003</v>
      </c>
      <c r="AM10" s="42">
        <v>149.69499999999999</v>
      </c>
      <c r="AN10" s="42">
        <v>44.49</v>
      </c>
      <c r="AO10" s="42">
        <v>22.23</v>
      </c>
      <c r="AP10" s="42" t="s">
        <v>128</v>
      </c>
      <c r="AQ10" s="42">
        <v>7</v>
      </c>
      <c r="AR10" s="42">
        <v>26459.71</v>
      </c>
      <c r="AS10" s="42">
        <v>234.63399999999999</v>
      </c>
      <c r="AT10" s="42">
        <v>44.32</v>
      </c>
      <c r="AU10" s="42">
        <v>19.45</v>
      </c>
      <c r="AV10" s="42" t="s">
        <v>129</v>
      </c>
      <c r="AW10" s="42">
        <v>7</v>
      </c>
      <c r="AX10" s="42">
        <v>5758.32</v>
      </c>
      <c r="AY10" s="42">
        <v>604.64499999999998</v>
      </c>
      <c r="AZ10" s="42">
        <v>44.35</v>
      </c>
      <c r="BA10" s="42">
        <v>18.82</v>
      </c>
      <c r="BB10" s="42" t="s">
        <v>128</v>
      </c>
      <c r="BC10" s="42">
        <v>7</v>
      </c>
      <c r="BD10" s="42">
        <v>12110.15</v>
      </c>
      <c r="BE10" s="42">
        <v>336.08199999999999</v>
      </c>
      <c r="BF10" s="42">
        <v>44.44</v>
      </c>
      <c r="BG10" s="42">
        <v>23.06</v>
      </c>
      <c r="BH10" s="42" t="s">
        <v>128</v>
      </c>
      <c r="BI10" s="42">
        <v>7</v>
      </c>
      <c r="BJ10" s="42">
        <v>34323.11</v>
      </c>
      <c r="BK10" s="42">
        <v>192.04300000000001</v>
      </c>
      <c r="BL10" s="42">
        <v>44.43</v>
      </c>
      <c r="BM10" s="42">
        <v>15.23</v>
      </c>
      <c r="BN10" s="42" t="s">
        <v>129</v>
      </c>
      <c r="BO10" s="42">
        <v>7</v>
      </c>
      <c r="BP10" s="42">
        <v>73844.34</v>
      </c>
      <c r="BQ10" s="42">
        <v>616.33000000000004</v>
      </c>
      <c r="BR10" s="42">
        <v>44.44</v>
      </c>
      <c r="BS10" s="42">
        <v>19.21</v>
      </c>
      <c r="BT10" s="42" t="s">
        <v>129</v>
      </c>
      <c r="BU10" s="42">
        <v>7</v>
      </c>
      <c r="BV10" s="42">
        <v>121.27</v>
      </c>
      <c r="BW10" s="42">
        <v>4.3040000000000003</v>
      </c>
      <c r="BX10" s="42">
        <v>2.74</v>
      </c>
      <c r="BY10" s="42">
        <v>14.45</v>
      </c>
      <c r="BZ10" s="42" t="s">
        <v>128</v>
      </c>
      <c r="CA10" s="42">
        <v>7</v>
      </c>
      <c r="CB10" s="42">
        <v>53853.13</v>
      </c>
      <c r="CC10" s="42">
        <v>741.06799999999998</v>
      </c>
      <c r="CD10" s="42">
        <v>3.53</v>
      </c>
      <c r="CE10" s="42">
        <v>4</v>
      </c>
      <c r="CF10" s="42" t="s">
        <v>128</v>
      </c>
      <c r="CG10" s="42">
        <v>7</v>
      </c>
      <c r="CH10" s="42">
        <v>26030.47</v>
      </c>
      <c r="CI10" s="42">
        <v>116.26</v>
      </c>
      <c r="CJ10" s="42">
        <v>44.39</v>
      </c>
      <c r="CK10" s="42">
        <v>13.17</v>
      </c>
      <c r="CL10" s="42" t="s">
        <v>128</v>
      </c>
      <c r="CM10" s="42">
        <v>7</v>
      </c>
      <c r="CN10" s="42">
        <v>6681.59</v>
      </c>
      <c r="CO10" s="42">
        <v>115.425</v>
      </c>
      <c r="CP10" s="42">
        <v>3.01</v>
      </c>
      <c r="CQ10" s="42">
        <v>12.18</v>
      </c>
      <c r="CR10" s="42" t="s">
        <v>128</v>
      </c>
      <c r="CS10" s="42">
        <v>7</v>
      </c>
      <c r="CT10" s="42">
        <v>11881.34</v>
      </c>
      <c r="CU10" s="42">
        <v>236.18799999999999</v>
      </c>
      <c r="CV10" s="42">
        <v>44.34</v>
      </c>
      <c r="CW10" s="42">
        <v>23.95</v>
      </c>
      <c r="CX10" s="42" t="s">
        <v>128</v>
      </c>
      <c r="CY10" s="42">
        <v>7</v>
      </c>
      <c r="CZ10" s="42">
        <v>286695.06</v>
      </c>
      <c r="DA10" s="42">
        <v>1116.5260000000001</v>
      </c>
      <c r="DB10" s="42">
        <v>5.2</v>
      </c>
      <c r="DC10" s="42">
        <v>-4.3600000000000003</v>
      </c>
      <c r="DD10" s="42" t="s">
        <v>128</v>
      </c>
    </row>
    <row r="11" spans="1:108" x14ac:dyDescent="0.2">
      <c r="A11" s="42">
        <v>8</v>
      </c>
      <c r="B11" s="42">
        <v>658430.18999999994</v>
      </c>
      <c r="C11" s="42">
        <v>370.86399999999998</v>
      </c>
      <c r="D11" s="42">
        <v>3.43</v>
      </c>
      <c r="E11" s="42">
        <v>-8.32</v>
      </c>
      <c r="F11" s="42" t="s">
        <v>128</v>
      </c>
      <c r="G11" s="42">
        <v>8</v>
      </c>
      <c r="H11" s="42">
        <v>42919.63</v>
      </c>
      <c r="I11" s="42">
        <v>341.21600000000001</v>
      </c>
      <c r="J11" s="42">
        <v>45.11</v>
      </c>
      <c r="K11" s="42">
        <v>21.21</v>
      </c>
      <c r="L11" s="42" t="s">
        <v>129</v>
      </c>
      <c r="M11" s="42">
        <v>8</v>
      </c>
      <c r="N11" s="42">
        <v>29940.26</v>
      </c>
      <c r="O11" s="42">
        <v>8908.6</v>
      </c>
      <c r="P11" s="42">
        <v>3.31</v>
      </c>
      <c r="Q11" s="42">
        <v>7.27</v>
      </c>
      <c r="R11" s="42" t="s">
        <v>128</v>
      </c>
      <c r="S11" s="42">
        <v>8</v>
      </c>
      <c r="T11" s="42">
        <v>47025.42</v>
      </c>
      <c r="U11" s="42">
        <v>336.97399999999999</v>
      </c>
      <c r="V11" s="42">
        <v>45.1</v>
      </c>
      <c r="W11" s="42">
        <v>11.86</v>
      </c>
      <c r="X11" s="42" t="s">
        <v>128</v>
      </c>
      <c r="Y11" s="42">
        <v>8</v>
      </c>
      <c r="Z11" s="42">
        <v>22126.400000000001</v>
      </c>
      <c r="AA11" s="42">
        <v>79.846999999999994</v>
      </c>
      <c r="AB11" s="42">
        <v>45.58</v>
      </c>
      <c r="AC11" s="42">
        <v>14.19</v>
      </c>
      <c r="AD11" s="42" t="s">
        <v>129</v>
      </c>
      <c r="AE11" s="42">
        <v>8</v>
      </c>
      <c r="AF11" s="42">
        <v>12316.5</v>
      </c>
      <c r="AG11" s="42">
        <v>817.55</v>
      </c>
      <c r="AH11" s="42">
        <v>3.06</v>
      </c>
      <c r="AI11" s="42">
        <v>7.43</v>
      </c>
      <c r="AJ11" s="42" t="s">
        <v>129</v>
      </c>
      <c r="AK11" s="42">
        <v>8</v>
      </c>
      <c r="AL11" s="42">
        <v>44194.61</v>
      </c>
      <c r="AM11" s="42">
        <v>167.351</v>
      </c>
      <c r="AN11" s="42">
        <v>45.53</v>
      </c>
      <c r="AO11" s="42">
        <v>22.04</v>
      </c>
      <c r="AP11" s="42" t="s">
        <v>128</v>
      </c>
      <c r="AQ11" s="42">
        <v>8</v>
      </c>
      <c r="AR11" s="42">
        <v>24902.34</v>
      </c>
      <c r="AS11" s="42">
        <v>177.85499999999999</v>
      </c>
      <c r="AT11" s="42">
        <v>45.38</v>
      </c>
      <c r="AU11" s="42">
        <v>17.68</v>
      </c>
      <c r="AV11" s="42" t="s">
        <v>128</v>
      </c>
      <c r="AW11" s="42">
        <v>8</v>
      </c>
      <c r="AX11" s="42">
        <v>5142.32</v>
      </c>
      <c r="AY11" s="42">
        <v>466.74</v>
      </c>
      <c r="AZ11" s="42">
        <v>45.4</v>
      </c>
      <c r="BA11" s="42">
        <v>17.53</v>
      </c>
      <c r="BB11" s="42" t="s">
        <v>128</v>
      </c>
      <c r="BC11" s="42">
        <v>8</v>
      </c>
      <c r="BD11" s="42">
        <v>11547.68</v>
      </c>
      <c r="BE11" s="42">
        <v>298.077</v>
      </c>
      <c r="BF11" s="42">
        <v>45.49</v>
      </c>
      <c r="BG11" s="42">
        <v>23.45</v>
      </c>
      <c r="BH11" s="42" t="s">
        <v>128</v>
      </c>
      <c r="BI11" s="42">
        <v>8</v>
      </c>
      <c r="BJ11" s="42">
        <v>21024.66</v>
      </c>
      <c r="BK11" s="42">
        <v>127.28400000000001</v>
      </c>
      <c r="BL11" s="42">
        <v>29.52</v>
      </c>
      <c r="BM11" s="42">
        <v>12.96</v>
      </c>
      <c r="BN11" s="42" t="s">
        <v>129</v>
      </c>
      <c r="BO11" s="42">
        <v>8</v>
      </c>
      <c r="BP11" s="42">
        <v>70046.77</v>
      </c>
      <c r="BQ11" s="42">
        <v>537.16999999999996</v>
      </c>
      <c r="BR11" s="42">
        <v>45.49</v>
      </c>
      <c r="BS11" s="42">
        <v>16.8</v>
      </c>
      <c r="BT11" s="42" t="s">
        <v>128</v>
      </c>
      <c r="BU11" s="42">
        <v>8</v>
      </c>
      <c r="BV11" s="42">
        <v>116.63</v>
      </c>
      <c r="BW11" s="42">
        <v>4.0039999999999996</v>
      </c>
      <c r="BX11" s="42">
        <v>2.73</v>
      </c>
      <c r="BY11" s="42">
        <v>12.06</v>
      </c>
      <c r="BZ11" s="42" t="s">
        <v>129</v>
      </c>
      <c r="CA11" s="42">
        <v>8</v>
      </c>
      <c r="CB11" s="42">
        <v>50709.2</v>
      </c>
      <c r="CC11" s="42">
        <v>654.91499999999996</v>
      </c>
      <c r="CD11" s="42">
        <v>3.52</v>
      </c>
      <c r="CE11" s="42">
        <v>5.52</v>
      </c>
      <c r="CF11" s="42" t="s">
        <v>128</v>
      </c>
      <c r="CG11" s="42">
        <v>8</v>
      </c>
      <c r="CH11" s="42">
        <v>24050.62</v>
      </c>
      <c r="CI11" s="42">
        <v>94.936000000000007</v>
      </c>
      <c r="CJ11" s="42">
        <v>45.45</v>
      </c>
      <c r="CK11" s="42">
        <v>12.6</v>
      </c>
      <c r="CL11" s="42" t="s">
        <v>128</v>
      </c>
      <c r="CM11" s="42">
        <v>8</v>
      </c>
      <c r="CN11" s="42">
        <v>5879.09</v>
      </c>
      <c r="CO11" s="42">
        <v>86.997</v>
      </c>
      <c r="CP11" s="42">
        <v>3.01</v>
      </c>
      <c r="CQ11" s="42">
        <v>11.8</v>
      </c>
      <c r="CR11" s="42" t="s">
        <v>128</v>
      </c>
      <c r="CS11" s="42">
        <v>8</v>
      </c>
      <c r="CT11" s="42">
        <v>11319.33</v>
      </c>
      <c r="CU11" s="42">
        <v>204.17400000000001</v>
      </c>
      <c r="CV11" s="42">
        <v>45.38</v>
      </c>
      <c r="CW11" s="42">
        <v>21.24</v>
      </c>
      <c r="CX11" s="42" t="s">
        <v>128</v>
      </c>
      <c r="CY11" s="42">
        <v>8</v>
      </c>
      <c r="CZ11" s="42">
        <v>254692.95</v>
      </c>
      <c r="DA11" s="42">
        <v>883.57100000000003</v>
      </c>
      <c r="DB11" s="42">
        <v>5.19</v>
      </c>
      <c r="DC11" s="42">
        <v>-4.2</v>
      </c>
      <c r="DD11" s="42" t="s">
        <v>128</v>
      </c>
    </row>
    <row r="12" spans="1:108" x14ac:dyDescent="0.2">
      <c r="A12" s="42">
        <v>9</v>
      </c>
      <c r="B12" s="42">
        <v>527719.25</v>
      </c>
      <c r="C12" s="42" t="s">
        <v>134</v>
      </c>
      <c r="D12" s="42" t="s">
        <v>135</v>
      </c>
      <c r="E12" s="42" t="s">
        <v>136</v>
      </c>
      <c r="F12" s="42" t="s">
        <v>126</v>
      </c>
      <c r="G12" s="42">
        <v>9</v>
      </c>
      <c r="H12" s="42">
        <v>39255.46</v>
      </c>
      <c r="I12" s="42">
        <v>317.02499999999998</v>
      </c>
      <c r="J12" s="42">
        <v>43.94</v>
      </c>
      <c r="K12" s="42">
        <v>22.58</v>
      </c>
      <c r="L12" s="42" t="s">
        <v>129</v>
      </c>
      <c r="M12" s="42">
        <v>9</v>
      </c>
      <c r="N12" s="42">
        <v>27668.97</v>
      </c>
      <c r="O12" s="42">
        <v>8266</v>
      </c>
      <c r="P12" s="42">
        <v>3.31</v>
      </c>
      <c r="Q12" s="42">
        <v>7.81</v>
      </c>
      <c r="R12" s="42" t="s">
        <v>128</v>
      </c>
      <c r="S12" s="42">
        <v>9</v>
      </c>
      <c r="T12" s="42">
        <v>41291.82</v>
      </c>
      <c r="U12" s="42">
        <v>260.94600000000003</v>
      </c>
      <c r="V12" s="42">
        <v>43.97</v>
      </c>
      <c r="W12" s="42">
        <v>11.87</v>
      </c>
      <c r="X12" s="42" t="s">
        <v>128</v>
      </c>
      <c r="Y12" s="42">
        <v>9</v>
      </c>
      <c r="Z12" s="42">
        <v>21865.86</v>
      </c>
      <c r="AA12" s="42">
        <v>81.766000000000005</v>
      </c>
      <c r="AB12" s="42">
        <v>44.41</v>
      </c>
      <c r="AC12" s="42">
        <v>14.26</v>
      </c>
      <c r="AD12" s="42" t="s">
        <v>128</v>
      </c>
      <c r="AE12" s="42">
        <v>9</v>
      </c>
      <c r="AF12" s="42">
        <v>10754.97</v>
      </c>
      <c r="AG12" s="42">
        <v>622.60500000000002</v>
      </c>
      <c r="AH12" s="42">
        <v>3.05</v>
      </c>
      <c r="AI12" s="42">
        <v>7.15</v>
      </c>
      <c r="AJ12" s="42" t="s">
        <v>129</v>
      </c>
      <c r="AK12" s="42">
        <v>9</v>
      </c>
      <c r="AL12" s="42">
        <v>38524.86</v>
      </c>
      <c r="AM12" s="42">
        <v>129.80099999999999</v>
      </c>
      <c r="AN12" s="42">
        <v>44.39</v>
      </c>
      <c r="AO12" s="42">
        <v>19.55</v>
      </c>
      <c r="AP12" s="42" t="s">
        <v>128</v>
      </c>
      <c r="AQ12" s="42">
        <v>9</v>
      </c>
      <c r="AR12" s="42">
        <v>23037.02</v>
      </c>
      <c r="AS12" s="42">
        <v>157.27799999999999</v>
      </c>
      <c r="AT12" s="42">
        <v>44.19</v>
      </c>
      <c r="AU12" s="42">
        <v>18.38</v>
      </c>
      <c r="AV12" s="42" t="s">
        <v>128</v>
      </c>
      <c r="AW12" s="42">
        <v>9</v>
      </c>
      <c r="AX12" s="42">
        <v>4888.08</v>
      </c>
      <c r="AY12" s="42">
        <v>438.88600000000002</v>
      </c>
      <c r="AZ12" s="42">
        <v>44.24</v>
      </c>
      <c r="BA12" s="42">
        <v>19.62</v>
      </c>
      <c r="BB12" s="42" t="s">
        <v>128</v>
      </c>
      <c r="BC12" s="42">
        <v>9</v>
      </c>
      <c r="BD12" s="42">
        <v>10421.41</v>
      </c>
      <c r="BE12" s="42">
        <v>251.94</v>
      </c>
      <c r="BF12" s="42">
        <v>44.32</v>
      </c>
      <c r="BG12" s="42">
        <v>25.11</v>
      </c>
      <c r="BH12" s="42" t="s">
        <v>128</v>
      </c>
      <c r="BI12" s="42">
        <v>9</v>
      </c>
      <c r="BJ12" s="42">
        <v>19479.939999999999</v>
      </c>
      <c r="BK12" s="42">
        <v>103.30800000000001</v>
      </c>
      <c r="BL12" s="42">
        <v>28.81</v>
      </c>
      <c r="BM12" s="42">
        <v>13.22</v>
      </c>
      <c r="BN12" s="42" t="s">
        <v>129</v>
      </c>
      <c r="BO12" s="42">
        <v>9</v>
      </c>
      <c r="BP12" s="42">
        <v>65305.49</v>
      </c>
      <c r="BQ12" s="42">
        <v>484.96600000000001</v>
      </c>
      <c r="BR12" s="42">
        <v>44.34</v>
      </c>
      <c r="BS12" s="42">
        <v>15.81</v>
      </c>
      <c r="BT12" s="42" t="s">
        <v>128</v>
      </c>
      <c r="BU12" s="42">
        <v>9</v>
      </c>
      <c r="BV12" s="42">
        <v>119.95</v>
      </c>
      <c r="BW12" s="42">
        <v>4.5110000000000001</v>
      </c>
      <c r="BX12" s="42">
        <v>2.59</v>
      </c>
      <c r="BY12" s="42">
        <v>13.08</v>
      </c>
      <c r="BZ12" s="42" t="s">
        <v>129</v>
      </c>
      <c r="CA12" s="42">
        <v>9</v>
      </c>
      <c r="CB12" s="42">
        <v>50165.01</v>
      </c>
      <c r="CC12" s="42">
        <v>648.64499999999998</v>
      </c>
      <c r="CD12" s="42">
        <v>3.51</v>
      </c>
      <c r="CE12" s="42">
        <v>6.28</v>
      </c>
      <c r="CF12" s="42" t="s">
        <v>128</v>
      </c>
      <c r="CG12" s="42">
        <v>9</v>
      </c>
      <c r="CH12" s="42">
        <v>22555.33</v>
      </c>
      <c r="CI12" s="42">
        <v>85.876999999999995</v>
      </c>
      <c r="CJ12" s="42">
        <v>44.31</v>
      </c>
      <c r="CK12" s="42">
        <v>12.81</v>
      </c>
      <c r="CL12" s="42" t="s">
        <v>128</v>
      </c>
      <c r="CM12" s="42">
        <v>9</v>
      </c>
      <c r="CN12" s="42">
        <v>6077.98</v>
      </c>
      <c r="CO12" s="42">
        <v>96.757999999999996</v>
      </c>
      <c r="CP12" s="42">
        <v>3.02</v>
      </c>
      <c r="CQ12" s="42">
        <v>12.35</v>
      </c>
      <c r="CR12" s="42" t="s">
        <v>128</v>
      </c>
      <c r="CS12" s="42">
        <v>9</v>
      </c>
      <c r="CT12" s="42">
        <v>11116.14</v>
      </c>
      <c r="CU12" s="42">
        <v>202.61799999999999</v>
      </c>
      <c r="CV12" s="42">
        <v>44.22</v>
      </c>
      <c r="CW12" s="42">
        <v>20.59</v>
      </c>
      <c r="CX12" s="42" t="s">
        <v>128</v>
      </c>
      <c r="CY12" s="42">
        <v>9</v>
      </c>
      <c r="CZ12" s="42">
        <v>242690.5</v>
      </c>
      <c r="DA12" s="42">
        <v>802.78300000000002</v>
      </c>
      <c r="DB12" s="42">
        <v>5.22</v>
      </c>
      <c r="DC12" s="42">
        <v>-3.34</v>
      </c>
      <c r="DD12" s="42" t="s">
        <v>128</v>
      </c>
    </row>
    <row r="13" spans="1:108" x14ac:dyDescent="0.2">
      <c r="A13" s="42">
        <v>10</v>
      </c>
      <c r="B13" s="42">
        <v>416165.34</v>
      </c>
      <c r="C13" s="42">
        <v>157.286</v>
      </c>
      <c r="D13" s="42">
        <v>3.31</v>
      </c>
      <c r="E13" s="42">
        <v>-7.12</v>
      </c>
      <c r="F13" s="42" t="s">
        <v>128</v>
      </c>
      <c r="G13" s="42">
        <v>10</v>
      </c>
      <c r="H13" s="42">
        <v>41582.58</v>
      </c>
      <c r="I13" s="42">
        <v>336.47699999999998</v>
      </c>
      <c r="J13" s="42">
        <v>42.74</v>
      </c>
      <c r="K13" s="42">
        <v>21.28</v>
      </c>
      <c r="L13" s="42" t="s">
        <v>128</v>
      </c>
      <c r="M13" s="42">
        <v>10</v>
      </c>
      <c r="N13" s="42">
        <v>25045</v>
      </c>
      <c r="O13" s="42">
        <v>107226704</v>
      </c>
      <c r="P13" s="42">
        <v>3.29</v>
      </c>
      <c r="Q13" s="42">
        <v>5.04</v>
      </c>
      <c r="R13" s="42" t="s">
        <v>129</v>
      </c>
      <c r="S13" s="42">
        <v>10</v>
      </c>
      <c r="T13" s="42">
        <v>44312.7</v>
      </c>
      <c r="U13" s="42" t="s">
        <v>137</v>
      </c>
      <c r="V13" s="42" t="s">
        <v>138</v>
      </c>
      <c r="W13" s="42" t="s">
        <v>139</v>
      </c>
      <c r="X13" s="42" t="s">
        <v>126</v>
      </c>
      <c r="Y13" s="42">
        <v>10</v>
      </c>
      <c r="Z13" s="42">
        <v>23042.6</v>
      </c>
      <c r="AA13" s="42">
        <v>91.87</v>
      </c>
      <c r="AB13" s="42">
        <v>43.18</v>
      </c>
      <c r="AC13" s="42">
        <v>11.55</v>
      </c>
      <c r="AD13" s="42" t="s">
        <v>128</v>
      </c>
      <c r="AE13" s="42">
        <v>10</v>
      </c>
      <c r="AF13" s="42">
        <v>11323.45</v>
      </c>
      <c r="AG13" s="42">
        <v>692.077</v>
      </c>
      <c r="AH13" s="42">
        <v>2.97</v>
      </c>
      <c r="AI13" s="42">
        <v>1.61</v>
      </c>
      <c r="AJ13" s="42" t="s">
        <v>129</v>
      </c>
      <c r="AK13" s="42">
        <v>10</v>
      </c>
      <c r="AL13" s="42">
        <v>43563.8</v>
      </c>
      <c r="AM13" s="42">
        <v>172.501</v>
      </c>
      <c r="AN13" s="42">
        <v>43.15</v>
      </c>
      <c r="AO13" s="42">
        <v>21.73</v>
      </c>
      <c r="AP13" s="42" t="s">
        <v>128</v>
      </c>
      <c r="AQ13" s="42">
        <v>10</v>
      </c>
      <c r="AR13" s="42">
        <v>25415.03</v>
      </c>
      <c r="AS13" s="42">
        <v>196.417</v>
      </c>
      <c r="AT13" s="42">
        <v>42.99</v>
      </c>
      <c r="AU13" s="42">
        <v>16.57</v>
      </c>
      <c r="AV13" s="42" t="s">
        <v>128</v>
      </c>
      <c r="AW13" s="42">
        <v>10</v>
      </c>
      <c r="AX13" s="42">
        <v>5339.29</v>
      </c>
      <c r="AY13" s="42">
        <v>528.53300000000002</v>
      </c>
      <c r="AZ13" s="42">
        <v>43.02</v>
      </c>
      <c r="BA13" s="42">
        <v>15.03</v>
      </c>
      <c r="BB13" s="42" t="s">
        <v>128</v>
      </c>
      <c r="BC13" s="42">
        <v>10</v>
      </c>
      <c r="BD13" s="42">
        <v>10907.71</v>
      </c>
      <c r="BE13" s="42">
        <v>280.10700000000003</v>
      </c>
      <c r="BF13" s="42">
        <v>43.11</v>
      </c>
      <c r="BG13" s="42">
        <v>21.91</v>
      </c>
      <c r="BH13" s="42" t="s">
        <v>128</v>
      </c>
      <c r="BI13" s="42">
        <v>10</v>
      </c>
      <c r="BJ13" s="42">
        <v>31407.34</v>
      </c>
      <c r="BK13" s="42">
        <v>163.726</v>
      </c>
      <c r="BL13" s="42">
        <v>43.1</v>
      </c>
      <c r="BM13" s="42">
        <v>10.039999999999999</v>
      </c>
      <c r="BN13" s="42" t="s">
        <v>128</v>
      </c>
      <c r="BO13" s="42">
        <v>10</v>
      </c>
      <c r="BP13" s="42">
        <v>70735.33</v>
      </c>
      <c r="BQ13" s="42">
        <v>598.75599999999997</v>
      </c>
      <c r="BR13" s="42">
        <v>43.11</v>
      </c>
      <c r="BS13" s="42">
        <v>17.399999999999999</v>
      </c>
      <c r="BT13" s="42" t="s">
        <v>128</v>
      </c>
      <c r="BU13" s="42">
        <v>10</v>
      </c>
      <c r="BV13" s="42">
        <v>123.02</v>
      </c>
      <c r="BW13" s="42">
        <v>4.6020000000000003</v>
      </c>
      <c r="BX13" s="42">
        <v>2.69</v>
      </c>
      <c r="BY13" s="42">
        <v>8.6</v>
      </c>
      <c r="BZ13" s="42" t="s">
        <v>128</v>
      </c>
      <c r="CA13" s="42">
        <v>10</v>
      </c>
      <c r="CB13" s="42">
        <v>49903.05</v>
      </c>
      <c r="CC13" s="42">
        <v>675.71500000000003</v>
      </c>
      <c r="CD13" s="42">
        <v>3.53</v>
      </c>
      <c r="CE13" s="42">
        <v>2.86</v>
      </c>
      <c r="CF13" s="42" t="s">
        <v>128</v>
      </c>
      <c r="CG13" s="42">
        <v>10</v>
      </c>
      <c r="CH13" s="42">
        <v>24605.78</v>
      </c>
      <c r="CI13" s="42">
        <v>104.399</v>
      </c>
      <c r="CJ13" s="42">
        <v>43.08</v>
      </c>
      <c r="CK13" s="42">
        <v>10.46</v>
      </c>
      <c r="CL13" s="42" t="s">
        <v>128</v>
      </c>
      <c r="CM13" s="42">
        <v>10</v>
      </c>
      <c r="CN13" s="42">
        <v>5861.89</v>
      </c>
      <c r="CO13" s="42">
        <v>87.411000000000001</v>
      </c>
      <c r="CP13" s="42">
        <v>2.97</v>
      </c>
      <c r="CQ13" s="42">
        <v>8.24</v>
      </c>
      <c r="CR13" s="42" t="s">
        <v>128</v>
      </c>
      <c r="CS13" s="42">
        <v>10</v>
      </c>
      <c r="CT13" s="42">
        <v>11606.09</v>
      </c>
      <c r="CU13" s="42">
        <v>227.46299999999999</v>
      </c>
      <c r="CV13" s="42">
        <v>43.01</v>
      </c>
      <c r="CW13" s="42">
        <v>19.86</v>
      </c>
      <c r="CX13" s="42" t="s">
        <v>128</v>
      </c>
      <c r="CY13" s="42">
        <v>10</v>
      </c>
      <c r="CZ13" s="42">
        <v>268973.09000000003</v>
      </c>
      <c r="DA13" s="42">
        <v>1005.95</v>
      </c>
      <c r="DB13" s="42">
        <v>5.21</v>
      </c>
      <c r="DC13" s="42">
        <v>-4.12</v>
      </c>
      <c r="DD13" s="42" t="s">
        <v>128</v>
      </c>
    </row>
    <row r="14" spans="1:108" x14ac:dyDescent="0.2">
      <c r="A14" s="42">
        <v>11</v>
      </c>
      <c r="B14" s="42">
        <v>618962.81000000006</v>
      </c>
      <c r="C14" s="42">
        <v>334.77499999999998</v>
      </c>
      <c r="D14" s="42">
        <v>3.38</v>
      </c>
      <c r="E14" s="42">
        <v>-8.75</v>
      </c>
      <c r="F14" s="42" t="s">
        <v>128</v>
      </c>
      <c r="G14" s="42">
        <v>11</v>
      </c>
      <c r="H14" s="42">
        <v>52324.79</v>
      </c>
      <c r="I14" s="42">
        <v>532.54300000000001</v>
      </c>
      <c r="J14" s="42">
        <v>42.42</v>
      </c>
      <c r="K14" s="42">
        <v>18.440000000000001</v>
      </c>
      <c r="L14" s="42" t="s">
        <v>129</v>
      </c>
      <c r="M14" s="42">
        <v>11</v>
      </c>
      <c r="N14" s="42">
        <v>35991.29</v>
      </c>
      <c r="O14" s="42">
        <v>10636.9</v>
      </c>
      <c r="P14" s="42">
        <v>3.26</v>
      </c>
      <c r="Q14" s="42">
        <v>1.48</v>
      </c>
      <c r="R14" s="42" t="s">
        <v>129</v>
      </c>
      <c r="S14" s="42">
        <v>11</v>
      </c>
      <c r="T14" s="42">
        <v>54462.23</v>
      </c>
      <c r="U14" s="42">
        <v>467.26400000000001</v>
      </c>
      <c r="V14" s="42">
        <v>42.4</v>
      </c>
      <c r="W14" s="42">
        <v>8.09</v>
      </c>
      <c r="X14" s="42" t="s">
        <v>129</v>
      </c>
      <c r="Y14" s="42">
        <v>11</v>
      </c>
      <c r="Z14" s="42">
        <v>28970.240000000002</v>
      </c>
      <c r="AA14" s="42">
        <v>143.34100000000001</v>
      </c>
      <c r="AB14" s="42">
        <v>42.86</v>
      </c>
      <c r="AC14" s="42">
        <v>10.86</v>
      </c>
      <c r="AD14" s="42" t="s">
        <v>128</v>
      </c>
      <c r="AE14" s="42">
        <v>11</v>
      </c>
      <c r="AF14" s="42">
        <v>14467.74</v>
      </c>
      <c r="AG14" s="42">
        <v>1111.3230000000001</v>
      </c>
      <c r="AH14" s="42">
        <v>3.09</v>
      </c>
      <c r="AI14" s="42">
        <v>-1.24</v>
      </c>
      <c r="AJ14" s="42" t="s">
        <v>129</v>
      </c>
      <c r="AK14" s="42">
        <v>11</v>
      </c>
      <c r="AL14" s="42">
        <v>51616.85</v>
      </c>
      <c r="AM14" s="42">
        <v>243.625</v>
      </c>
      <c r="AN14" s="42">
        <v>42.84</v>
      </c>
      <c r="AO14" s="42">
        <v>19.8</v>
      </c>
      <c r="AP14" s="42" t="s">
        <v>128</v>
      </c>
      <c r="AQ14" s="42">
        <v>11</v>
      </c>
      <c r="AR14" s="42">
        <v>30780.07</v>
      </c>
      <c r="AS14" s="42">
        <v>289.30599999999998</v>
      </c>
      <c r="AT14" s="42">
        <v>42.68</v>
      </c>
      <c r="AU14" s="42">
        <v>17.53</v>
      </c>
      <c r="AV14" s="42" t="s">
        <v>128</v>
      </c>
      <c r="AW14" s="42">
        <v>11</v>
      </c>
      <c r="AX14" s="42">
        <v>6542.91</v>
      </c>
      <c r="AY14" s="42">
        <v>810.77300000000002</v>
      </c>
      <c r="AZ14" s="42">
        <v>42.73</v>
      </c>
      <c r="BA14" s="42">
        <v>19.760000000000002</v>
      </c>
      <c r="BB14" s="42" t="s">
        <v>128</v>
      </c>
      <c r="BC14" s="42">
        <v>11</v>
      </c>
      <c r="BD14" s="42">
        <v>13502.04</v>
      </c>
      <c r="BE14" s="42">
        <v>425.74200000000002</v>
      </c>
      <c r="BF14" s="42">
        <v>42.82</v>
      </c>
      <c r="BG14" s="42">
        <v>19.12</v>
      </c>
      <c r="BH14" s="42" t="s">
        <v>128</v>
      </c>
      <c r="BI14" s="42">
        <v>11</v>
      </c>
      <c r="BJ14" s="42">
        <v>37900.730000000003</v>
      </c>
      <c r="BK14" s="42">
        <v>260.55599999999998</v>
      </c>
      <c r="BL14" s="42">
        <v>42.8</v>
      </c>
      <c r="BM14" s="42">
        <v>26.71</v>
      </c>
      <c r="BN14" s="42" t="s">
        <v>129</v>
      </c>
      <c r="BO14" s="42">
        <v>11</v>
      </c>
      <c r="BP14" s="42">
        <v>90701.11</v>
      </c>
      <c r="BQ14" s="42">
        <v>944.58500000000004</v>
      </c>
      <c r="BR14" s="42">
        <v>42.77</v>
      </c>
      <c r="BS14" s="42">
        <v>20.12</v>
      </c>
      <c r="BT14" s="42" t="s">
        <v>128</v>
      </c>
      <c r="BU14" s="42">
        <v>11</v>
      </c>
      <c r="BV14" s="42">
        <v>150.61000000000001</v>
      </c>
      <c r="BW14" s="42">
        <v>6.8410000000000002</v>
      </c>
      <c r="BX14" s="42">
        <v>2.61</v>
      </c>
      <c r="BY14" s="42">
        <v>3.1</v>
      </c>
      <c r="BZ14" s="42" t="s">
        <v>128</v>
      </c>
      <c r="CA14" s="42">
        <v>11</v>
      </c>
      <c r="CB14" s="42">
        <v>68740.160000000003</v>
      </c>
      <c r="CC14" s="42">
        <v>1213.0719999999999</v>
      </c>
      <c r="CD14" s="42">
        <v>3.53</v>
      </c>
      <c r="CE14" s="42">
        <v>3.5</v>
      </c>
      <c r="CF14" s="42" t="s">
        <v>128</v>
      </c>
      <c r="CG14" s="42">
        <v>11</v>
      </c>
      <c r="CH14" s="42">
        <v>29307.85</v>
      </c>
      <c r="CI14" s="42">
        <v>146.577</v>
      </c>
      <c r="CJ14" s="42">
        <v>42.76</v>
      </c>
      <c r="CK14" s="42">
        <v>9.1199999999999992</v>
      </c>
      <c r="CL14" s="42" t="s">
        <v>128</v>
      </c>
      <c r="CM14" s="42">
        <v>11</v>
      </c>
      <c r="CN14" s="42">
        <v>7147.46</v>
      </c>
      <c r="CO14" s="42">
        <v>129.261</v>
      </c>
      <c r="CP14" s="42">
        <v>2.92</v>
      </c>
      <c r="CQ14" s="42">
        <v>3.87</v>
      </c>
      <c r="CR14" s="42" t="s">
        <v>128</v>
      </c>
      <c r="CS14" s="42">
        <v>11</v>
      </c>
      <c r="CT14" s="42">
        <v>13813.5</v>
      </c>
      <c r="CU14" s="42">
        <v>323.91300000000001</v>
      </c>
      <c r="CV14" s="42">
        <v>42.72</v>
      </c>
      <c r="CW14" s="42">
        <v>20.66</v>
      </c>
      <c r="CX14" s="42" t="s">
        <v>128</v>
      </c>
      <c r="CY14" s="42">
        <v>11</v>
      </c>
      <c r="CZ14" s="42">
        <v>343296.63</v>
      </c>
      <c r="DA14" s="42">
        <v>1565.848</v>
      </c>
      <c r="DB14" s="42">
        <v>5.26</v>
      </c>
      <c r="DC14" s="42">
        <v>-6.18</v>
      </c>
      <c r="DD14" s="42" t="s">
        <v>128</v>
      </c>
    </row>
    <row r="15" spans="1:108" x14ac:dyDescent="0.2">
      <c r="A15" s="42">
        <v>12</v>
      </c>
      <c r="B15" s="42">
        <v>644509.38</v>
      </c>
      <c r="C15" s="42">
        <v>359.18700000000001</v>
      </c>
      <c r="D15" s="42">
        <v>3.4</v>
      </c>
      <c r="E15" s="42">
        <v>-8.86</v>
      </c>
      <c r="G15" s="42">
        <v>12</v>
      </c>
      <c r="H15" s="42">
        <v>55315.55</v>
      </c>
      <c r="I15" s="42">
        <v>578.72900000000004</v>
      </c>
      <c r="J15" s="42">
        <v>43.1</v>
      </c>
      <c r="K15" s="42">
        <v>18.41</v>
      </c>
      <c r="M15" s="42">
        <v>12</v>
      </c>
      <c r="N15" s="42">
        <v>39563.360000000001</v>
      </c>
      <c r="O15" s="42">
        <v>11726.8</v>
      </c>
      <c r="P15" s="42">
        <v>3.26</v>
      </c>
      <c r="Q15" s="42">
        <v>1.72</v>
      </c>
      <c r="S15" s="42">
        <v>12</v>
      </c>
      <c r="T15" s="42">
        <v>56985.82</v>
      </c>
      <c r="U15" s="42">
        <v>500.99400000000003</v>
      </c>
      <c r="V15" s="42">
        <v>43.07</v>
      </c>
      <c r="W15" s="42">
        <v>8.8699999999999992</v>
      </c>
      <c r="Y15" s="42">
        <v>12</v>
      </c>
      <c r="Z15" s="42">
        <v>32023.22</v>
      </c>
      <c r="AA15" s="42">
        <v>172.18600000000001</v>
      </c>
      <c r="AB15" s="42">
        <v>43.53</v>
      </c>
      <c r="AC15" s="42">
        <v>11.46</v>
      </c>
      <c r="AE15" s="42">
        <v>12</v>
      </c>
      <c r="AF15" s="42">
        <v>15778.19</v>
      </c>
      <c r="AG15" s="42">
        <v>1291.7550000000001</v>
      </c>
      <c r="AH15" s="42">
        <v>3.1</v>
      </c>
      <c r="AI15" s="42">
        <v>0.13</v>
      </c>
      <c r="AJ15" s="42" t="s">
        <v>133</v>
      </c>
      <c r="AK15" s="42">
        <v>12</v>
      </c>
      <c r="AL15" s="42">
        <v>52761.2</v>
      </c>
      <c r="AM15" s="42">
        <v>251.447</v>
      </c>
      <c r="AN15" s="42">
        <v>43.52</v>
      </c>
      <c r="AO15" s="42">
        <v>22.11</v>
      </c>
      <c r="AQ15" s="42">
        <v>12</v>
      </c>
      <c r="AR15" s="42">
        <v>32889.910000000003</v>
      </c>
      <c r="AS15" s="42">
        <v>325.81700000000001</v>
      </c>
      <c r="AT15" s="42">
        <v>43.36</v>
      </c>
      <c r="AU15" s="42">
        <v>18.05</v>
      </c>
      <c r="AW15" s="42">
        <v>12</v>
      </c>
      <c r="AX15" s="42">
        <v>6966.86</v>
      </c>
      <c r="AY15" s="42">
        <v>907.81</v>
      </c>
      <c r="AZ15" s="42">
        <v>43.4</v>
      </c>
      <c r="BA15" s="42">
        <v>20.420000000000002</v>
      </c>
      <c r="BC15" s="42">
        <v>12</v>
      </c>
      <c r="BD15" s="42">
        <v>14971.48</v>
      </c>
      <c r="BE15" s="42">
        <v>513.78399999999999</v>
      </c>
      <c r="BF15" s="42">
        <v>43.51</v>
      </c>
      <c r="BG15" s="42">
        <v>19.5</v>
      </c>
      <c r="BI15" s="42">
        <v>12</v>
      </c>
      <c r="BJ15" s="42">
        <v>41752.67</v>
      </c>
      <c r="BK15" s="42">
        <v>305.45999999999998</v>
      </c>
      <c r="BL15" s="42">
        <v>43.47</v>
      </c>
      <c r="BM15" s="42">
        <v>26.99</v>
      </c>
      <c r="BO15" s="42">
        <v>12</v>
      </c>
      <c r="BP15" s="42">
        <v>94828.03</v>
      </c>
      <c r="BQ15" s="42">
        <v>1014.05</v>
      </c>
      <c r="BR15" s="42">
        <v>43.44</v>
      </c>
      <c r="BS15" s="42">
        <v>19.850000000000001</v>
      </c>
      <c r="BU15" s="42">
        <v>12</v>
      </c>
      <c r="BV15" s="42">
        <v>60.8</v>
      </c>
      <c r="BW15" s="42">
        <v>8.4220000000000006</v>
      </c>
      <c r="BX15" s="42">
        <v>2.64</v>
      </c>
      <c r="BY15" s="42">
        <v>11.29</v>
      </c>
      <c r="BZ15" s="42" t="s">
        <v>133</v>
      </c>
      <c r="CA15" s="42">
        <v>12</v>
      </c>
      <c r="CB15" s="42">
        <v>68281.320000000007</v>
      </c>
      <c r="CC15" s="42">
        <v>1196.3699999999999</v>
      </c>
      <c r="CD15" s="42">
        <v>3.55</v>
      </c>
      <c r="CE15" s="42">
        <v>3.72</v>
      </c>
      <c r="CG15" s="42">
        <v>12</v>
      </c>
      <c r="CH15" s="42">
        <v>32139.79</v>
      </c>
      <c r="CI15" s="42">
        <v>173.797</v>
      </c>
      <c r="CJ15" s="42">
        <v>43.43</v>
      </c>
      <c r="CK15" s="42">
        <v>9.42</v>
      </c>
      <c r="CM15" s="42">
        <v>12</v>
      </c>
      <c r="CN15" s="42">
        <v>7641.39</v>
      </c>
      <c r="CO15" s="42">
        <v>148.1</v>
      </c>
      <c r="CP15" s="42">
        <v>2.94</v>
      </c>
      <c r="CQ15" s="42">
        <v>5.39</v>
      </c>
      <c r="CS15" s="42">
        <v>12</v>
      </c>
      <c r="CT15" s="42">
        <v>14411.45</v>
      </c>
      <c r="CU15" s="42">
        <v>346.14600000000002</v>
      </c>
      <c r="CV15" s="42">
        <v>43.4</v>
      </c>
      <c r="CW15" s="42">
        <v>20.86</v>
      </c>
      <c r="CY15" s="42">
        <v>12</v>
      </c>
      <c r="CZ15" s="42">
        <v>373606.25</v>
      </c>
      <c r="DA15" s="42">
        <v>1846.269</v>
      </c>
      <c r="DB15" s="42">
        <v>5.24</v>
      </c>
      <c r="DC15" s="42">
        <v>-5.8</v>
      </c>
    </row>
    <row r="16" spans="1:108" x14ac:dyDescent="0.2">
      <c r="A16" s="42">
        <v>13</v>
      </c>
      <c r="B16" s="42">
        <v>652868.43999999994</v>
      </c>
      <c r="C16" s="42">
        <v>370.709</v>
      </c>
      <c r="D16" s="42">
        <v>3.38</v>
      </c>
      <c r="E16" s="42">
        <v>-8.4600000000000009</v>
      </c>
      <c r="G16" s="42">
        <v>13</v>
      </c>
      <c r="H16" s="42">
        <v>62212.27</v>
      </c>
      <c r="I16" s="42">
        <v>717.89099999999996</v>
      </c>
      <c r="J16" s="42">
        <v>43.53</v>
      </c>
      <c r="K16" s="42">
        <v>16.28</v>
      </c>
      <c r="M16" s="42">
        <v>13</v>
      </c>
      <c r="N16" s="42">
        <v>42903.12</v>
      </c>
      <c r="O16" s="42">
        <v>12905</v>
      </c>
      <c r="P16" s="42">
        <v>3.22</v>
      </c>
      <c r="Q16" s="42">
        <v>2.44</v>
      </c>
      <c r="R16" s="42" t="s">
        <v>133</v>
      </c>
      <c r="S16" s="42">
        <v>13</v>
      </c>
      <c r="T16" s="42">
        <v>59806.22</v>
      </c>
      <c r="U16" s="42">
        <v>541.26499999999999</v>
      </c>
      <c r="V16" s="42">
        <v>43.53</v>
      </c>
      <c r="W16" s="42">
        <v>8.98</v>
      </c>
      <c r="Y16" s="42">
        <v>13</v>
      </c>
      <c r="Z16" s="42">
        <v>34169.269999999997</v>
      </c>
      <c r="AA16" s="42">
        <v>192.30199999999999</v>
      </c>
      <c r="AB16" s="42">
        <v>43.99</v>
      </c>
      <c r="AC16" s="42">
        <v>10.67</v>
      </c>
      <c r="AE16" s="42">
        <v>13</v>
      </c>
      <c r="AF16" s="42">
        <v>17687.87</v>
      </c>
      <c r="AG16" s="42">
        <v>1631.221</v>
      </c>
      <c r="AH16" s="42">
        <v>3.14</v>
      </c>
      <c r="AI16" s="42">
        <v>2.2200000000000002</v>
      </c>
      <c r="AJ16" s="42" t="s">
        <v>133</v>
      </c>
      <c r="AK16" s="42">
        <v>13</v>
      </c>
      <c r="AL16" s="42">
        <v>59612.85</v>
      </c>
      <c r="AM16" s="42">
        <v>309.43900000000002</v>
      </c>
      <c r="AN16" s="42">
        <v>43.97</v>
      </c>
      <c r="AO16" s="42">
        <v>21.84</v>
      </c>
      <c r="AQ16" s="42">
        <v>13</v>
      </c>
      <c r="AR16" s="42">
        <v>36557.53</v>
      </c>
      <c r="AS16" s="42">
        <v>394.90600000000001</v>
      </c>
      <c r="AT16" s="42">
        <v>43.82</v>
      </c>
      <c r="AU16" s="42">
        <v>17.440000000000001</v>
      </c>
      <c r="AW16" s="42">
        <v>13</v>
      </c>
      <c r="AX16" s="42">
        <v>7593.47</v>
      </c>
      <c r="AY16" s="42">
        <v>1047.671</v>
      </c>
      <c r="AZ16" s="42">
        <v>43.88</v>
      </c>
      <c r="BA16" s="42">
        <v>17.07</v>
      </c>
      <c r="BC16" s="42">
        <v>13</v>
      </c>
      <c r="BD16" s="42">
        <v>16067.36</v>
      </c>
      <c r="BE16" s="42">
        <v>580.55399999999997</v>
      </c>
      <c r="BF16" s="42">
        <v>43.98</v>
      </c>
      <c r="BG16" s="42">
        <v>17.79</v>
      </c>
      <c r="BI16" s="42">
        <v>13</v>
      </c>
      <c r="BJ16" s="42">
        <v>45043.27</v>
      </c>
      <c r="BK16" s="42">
        <v>340.822</v>
      </c>
      <c r="BL16" s="42">
        <v>43.94</v>
      </c>
      <c r="BM16" s="42">
        <v>19.73</v>
      </c>
      <c r="BO16" s="42">
        <v>13</v>
      </c>
      <c r="BP16" s="42">
        <v>100615.81</v>
      </c>
      <c r="BQ16" s="42">
        <v>1120.2439999999999</v>
      </c>
      <c r="BR16" s="42">
        <v>43.9</v>
      </c>
      <c r="BS16" s="42">
        <v>18.32</v>
      </c>
      <c r="BU16" s="42">
        <v>13</v>
      </c>
      <c r="BV16" s="42">
        <v>0</v>
      </c>
      <c r="BW16" s="42" t="s">
        <v>140</v>
      </c>
      <c r="BX16" s="42" t="s">
        <v>141</v>
      </c>
      <c r="BY16" s="42" t="s">
        <v>141</v>
      </c>
      <c r="BZ16" s="42" t="s">
        <v>142</v>
      </c>
      <c r="CA16" s="42">
        <v>13</v>
      </c>
      <c r="CB16" s="42">
        <v>69535.22</v>
      </c>
      <c r="CC16" s="42">
        <v>1244.328</v>
      </c>
      <c r="CD16" s="42">
        <v>3.5</v>
      </c>
      <c r="CE16" s="42">
        <v>4.03</v>
      </c>
      <c r="CG16" s="42">
        <v>13</v>
      </c>
      <c r="CH16" s="42">
        <v>35059.31</v>
      </c>
      <c r="CI16" s="42">
        <v>202.322</v>
      </c>
      <c r="CJ16" s="42">
        <v>43.89</v>
      </c>
      <c r="CK16" s="42">
        <v>9.32</v>
      </c>
      <c r="CM16" s="42">
        <v>13</v>
      </c>
      <c r="CN16" s="42">
        <v>8401.86</v>
      </c>
      <c r="CO16" s="42">
        <v>180.77</v>
      </c>
      <c r="CP16" s="42">
        <v>2.89</v>
      </c>
      <c r="CQ16" s="42">
        <v>4.3899999999999997</v>
      </c>
      <c r="CS16" s="42">
        <v>13</v>
      </c>
      <c r="CT16" s="42">
        <v>15548.11</v>
      </c>
      <c r="CU16" s="42">
        <v>396.87200000000001</v>
      </c>
      <c r="CV16" s="42">
        <v>43.87</v>
      </c>
      <c r="CW16" s="42">
        <v>20.399999999999999</v>
      </c>
      <c r="CY16" s="42">
        <v>13</v>
      </c>
      <c r="CZ16" s="42">
        <v>386680.53</v>
      </c>
      <c r="DA16" s="42">
        <v>1987.6479999999999</v>
      </c>
      <c r="DB16" s="42">
        <v>5.2</v>
      </c>
      <c r="DC16" s="42">
        <v>-5.83</v>
      </c>
    </row>
    <row r="17" spans="1:108" x14ac:dyDescent="0.2">
      <c r="A17" s="42">
        <v>14</v>
      </c>
      <c r="B17" s="42">
        <v>446797</v>
      </c>
      <c r="C17" s="42">
        <v>186.79499999999999</v>
      </c>
      <c r="D17" s="42">
        <v>3.25</v>
      </c>
      <c r="E17" s="42">
        <v>-9.15</v>
      </c>
      <c r="F17" s="42" t="s">
        <v>128</v>
      </c>
      <c r="G17" s="42">
        <v>14</v>
      </c>
      <c r="H17" s="42">
        <v>61656.55</v>
      </c>
      <c r="I17" s="42">
        <v>715.99199999999996</v>
      </c>
      <c r="J17" s="42">
        <v>43.5</v>
      </c>
      <c r="K17" s="42">
        <v>20.350000000000001</v>
      </c>
      <c r="L17" s="42" t="s">
        <v>128</v>
      </c>
      <c r="M17" s="42">
        <v>14</v>
      </c>
      <c r="N17" s="42">
        <v>43005.32</v>
      </c>
      <c r="O17" s="42">
        <v>12768.2</v>
      </c>
      <c r="P17" s="42">
        <v>3.25</v>
      </c>
      <c r="Q17" s="42">
        <v>1.18</v>
      </c>
      <c r="R17" s="42" t="s">
        <v>128</v>
      </c>
      <c r="S17" s="42">
        <v>14</v>
      </c>
      <c r="T17" s="42">
        <v>64521.36</v>
      </c>
      <c r="U17" s="42">
        <v>626.06899999999996</v>
      </c>
      <c r="V17" s="42">
        <v>43.47</v>
      </c>
      <c r="W17" s="42">
        <v>8.08</v>
      </c>
      <c r="X17" s="42" t="s">
        <v>128</v>
      </c>
      <c r="Y17" s="42">
        <v>14</v>
      </c>
      <c r="Z17" s="42">
        <v>36429.32</v>
      </c>
      <c r="AA17" s="42">
        <v>216.96199999999999</v>
      </c>
      <c r="AB17" s="42">
        <v>43.94</v>
      </c>
      <c r="AC17" s="42">
        <v>9.5299999999999994</v>
      </c>
      <c r="AD17" s="42" t="s">
        <v>128</v>
      </c>
      <c r="AE17" s="42">
        <v>14</v>
      </c>
      <c r="AF17" s="42">
        <v>17132.34</v>
      </c>
      <c r="AG17" s="42">
        <v>1511.577</v>
      </c>
      <c r="AH17" s="42">
        <v>3.1</v>
      </c>
      <c r="AI17" s="42">
        <v>-0.99</v>
      </c>
      <c r="AJ17" s="42" t="s">
        <v>129</v>
      </c>
      <c r="AK17" s="42">
        <v>14</v>
      </c>
      <c r="AL17" s="42">
        <v>62043.3</v>
      </c>
      <c r="AM17" s="42">
        <v>336.67099999999999</v>
      </c>
      <c r="AN17" s="42">
        <v>43.93</v>
      </c>
      <c r="AO17" s="42">
        <v>21.75</v>
      </c>
      <c r="AP17" s="42" t="s">
        <v>128</v>
      </c>
      <c r="AQ17" s="42">
        <v>14</v>
      </c>
      <c r="AR17" s="42">
        <v>37551.71</v>
      </c>
      <c r="AS17" s="42">
        <v>416.92200000000003</v>
      </c>
      <c r="AT17" s="42">
        <v>43.78</v>
      </c>
      <c r="AU17" s="42">
        <v>18.03</v>
      </c>
      <c r="AV17" s="42" t="s">
        <v>128</v>
      </c>
      <c r="AW17" s="42">
        <v>14</v>
      </c>
      <c r="AX17" s="42">
        <v>8032.07</v>
      </c>
      <c r="AY17" s="42">
        <v>1183.039</v>
      </c>
      <c r="AZ17" s="42">
        <v>43.84</v>
      </c>
      <c r="BA17" s="42">
        <v>20</v>
      </c>
      <c r="BB17" s="42" t="s">
        <v>128</v>
      </c>
      <c r="BC17" s="42">
        <v>14</v>
      </c>
      <c r="BD17" s="42">
        <v>15957.17</v>
      </c>
      <c r="BE17" s="42">
        <v>568.28899999999999</v>
      </c>
      <c r="BF17" s="42">
        <v>43.95</v>
      </c>
      <c r="BG17" s="42">
        <v>16.95</v>
      </c>
      <c r="BH17" s="42" t="s">
        <v>128</v>
      </c>
      <c r="BI17" s="42">
        <v>14</v>
      </c>
      <c r="BJ17" s="42">
        <v>45296.59</v>
      </c>
      <c r="BK17" s="42">
        <v>341.87900000000002</v>
      </c>
      <c r="BL17" s="42">
        <v>43.91</v>
      </c>
      <c r="BM17" s="42">
        <v>18.579999999999998</v>
      </c>
      <c r="BN17" s="42" t="s">
        <v>128</v>
      </c>
      <c r="BO17" s="42">
        <v>14</v>
      </c>
      <c r="BP17" s="42">
        <v>102383.8</v>
      </c>
      <c r="BQ17" s="42">
        <v>1175.51</v>
      </c>
      <c r="BR17" s="42">
        <v>43.86</v>
      </c>
      <c r="BS17" s="42">
        <v>21.72</v>
      </c>
      <c r="BT17" s="42" t="s">
        <v>128</v>
      </c>
      <c r="BU17" s="42">
        <v>14</v>
      </c>
      <c r="BV17" s="42">
        <v>105.05</v>
      </c>
      <c r="BW17" s="42">
        <v>6.9029999999999996</v>
      </c>
      <c r="BX17" s="42">
        <v>2.64</v>
      </c>
      <c r="BY17" s="42">
        <v>2.4</v>
      </c>
      <c r="BZ17" s="42" t="s">
        <v>129</v>
      </c>
      <c r="CA17" s="42">
        <v>14</v>
      </c>
      <c r="CB17" s="42">
        <v>79538.39</v>
      </c>
      <c r="CC17" s="42">
        <v>1596.3009999999999</v>
      </c>
      <c r="CD17" s="42">
        <v>3.59</v>
      </c>
      <c r="CE17" s="42">
        <v>3.2</v>
      </c>
      <c r="CF17" s="42" t="s">
        <v>128</v>
      </c>
      <c r="CG17" s="42">
        <v>14</v>
      </c>
      <c r="CH17" s="42">
        <v>36668.400000000001</v>
      </c>
      <c r="CI17" s="42">
        <v>219.29</v>
      </c>
      <c r="CJ17" s="42">
        <v>43.86</v>
      </c>
      <c r="CK17" s="42">
        <v>8.06</v>
      </c>
      <c r="CL17" s="42" t="s">
        <v>128</v>
      </c>
      <c r="CM17" s="42">
        <v>14</v>
      </c>
      <c r="CN17" s="42">
        <v>8867.49</v>
      </c>
      <c r="CO17" s="42">
        <v>193.845</v>
      </c>
      <c r="CP17" s="42">
        <v>2.97</v>
      </c>
      <c r="CQ17" s="42">
        <v>1.95</v>
      </c>
      <c r="CR17" s="42" t="s">
        <v>128</v>
      </c>
      <c r="CS17" s="42">
        <v>14</v>
      </c>
      <c r="CT17" s="42">
        <v>15856.25</v>
      </c>
      <c r="CU17" s="42">
        <v>411.55</v>
      </c>
      <c r="CV17" s="42">
        <v>43.84</v>
      </c>
      <c r="CW17" s="42">
        <v>20.64</v>
      </c>
      <c r="CX17" s="42" t="s">
        <v>128</v>
      </c>
      <c r="CY17" s="42">
        <v>14</v>
      </c>
      <c r="CZ17" s="42">
        <v>424354.22</v>
      </c>
      <c r="DA17" s="42">
        <v>2398.1480000000001</v>
      </c>
      <c r="DB17" s="42">
        <v>5.21</v>
      </c>
      <c r="DC17" s="42">
        <v>-6.7</v>
      </c>
      <c r="DD17" s="42" t="s">
        <v>128</v>
      </c>
    </row>
    <row r="18" spans="1:108" x14ac:dyDescent="0.2">
      <c r="A18" s="42">
        <v>15</v>
      </c>
      <c r="B18" s="42">
        <v>394717.06</v>
      </c>
      <c r="C18" s="42">
        <v>143.06299999999999</v>
      </c>
      <c r="D18" s="42">
        <v>3.17</v>
      </c>
      <c r="E18" s="42">
        <v>-9.25</v>
      </c>
      <c r="F18" s="42" t="s">
        <v>128</v>
      </c>
      <c r="G18" s="42">
        <v>15</v>
      </c>
      <c r="H18" s="42">
        <v>67291.09</v>
      </c>
      <c r="I18" s="42">
        <v>866.96500000000003</v>
      </c>
      <c r="J18" s="42">
        <v>42.89</v>
      </c>
      <c r="K18" s="42">
        <v>20.48</v>
      </c>
      <c r="L18" s="42" t="s">
        <v>129</v>
      </c>
      <c r="M18" s="42">
        <v>15</v>
      </c>
      <c r="N18" s="42">
        <v>45140.88</v>
      </c>
      <c r="O18" s="42">
        <v>13420.6</v>
      </c>
      <c r="P18" s="42">
        <v>3.24</v>
      </c>
      <c r="Q18" s="42">
        <v>0.81</v>
      </c>
      <c r="R18" s="42" t="s">
        <v>128</v>
      </c>
      <c r="S18" s="42">
        <v>15</v>
      </c>
      <c r="T18" s="42">
        <v>69836.95</v>
      </c>
      <c r="U18" s="42">
        <v>770.17700000000002</v>
      </c>
      <c r="V18" s="42">
        <v>42.84</v>
      </c>
      <c r="W18" s="42">
        <v>14.34</v>
      </c>
      <c r="X18" s="42" t="s">
        <v>128</v>
      </c>
      <c r="Y18" s="42">
        <v>15</v>
      </c>
      <c r="Z18" s="42">
        <v>37851.46</v>
      </c>
      <c r="AA18" s="42">
        <v>242.96100000000001</v>
      </c>
      <c r="AB18" s="42">
        <v>43.34</v>
      </c>
      <c r="AC18" s="42">
        <v>9.84</v>
      </c>
      <c r="AD18" s="42" t="s">
        <v>128</v>
      </c>
      <c r="AE18" s="42">
        <v>15</v>
      </c>
      <c r="AF18" s="42">
        <v>19841.650000000001</v>
      </c>
      <c r="AG18" s="42">
        <v>2007.34</v>
      </c>
      <c r="AH18" s="42">
        <v>3.19</v>
      </c>
      <c r="AI18" s="42">
        <v>-1.1299999999999999</v>
      </c>
      <c r="AJ18" s="42" t="s">
        <v>128</v>
      </c>
      <c r="AK18" s="42">
        <v>15</v>
      </c>
      <c r="AL18" s="42">
        <v>65521.67</v>
      </c>
      <c r="AM18" s="42">
        <v>378.71699999999998</v>
      </c>
      <c r="AN18" s="42">
        <v>43.33</v>
      </c>
      <c r="AO18" s="42">
        <v>22.01</v>
      </c>
      <c r="AP18" s="42" t="s">
        <v>128</v>
      </c>
      <c r="AQ18" s="42">
        <v>15</v>
      </c>
      <c r="AR18" s="42">
        <v>39478.199999999997</v>
      </c>
      <c r="AS18" s="42">
        <v>467.21800000000002</v>
      </c>
      <c r="AT18" s="42">
        <v>43.19</v>
      </c>
      <c r="AU18" s="42">
        <v>18.350000000000001</v>
      </c>
      <c r="AV18" s="42" t="s">
        <v>128</v>
      </c>
      <c r="AW18" s="42">
        <v>15</v>
      </c>
      <c r="AX18" s="42">
        <v>8229.06</v>
      </c>
      <c r="AY18" s="42">
        <v>1248.027</v>
      </c>
      <c r="AZ18" s="42">
        <v>43.25</v>
      </c>
      <c r="BA18" s="42">
        <v>18.260000000000002</v>
      </c>
      <c r="BB18" s="42" t="s">
        <v>128</v>
      </c>
      <c r="BC18" s="42">
        <v>15</v>
      </c>
      <c r="BD18" s="42">
        <v>16895.03</v>
      </c>
      <c r="BE18" s="42">
        <v>644.10699999999997</v>
      </c>
      <c r="BF18" s="42">
        <v>43.36</v>
      </c>
      <c r="BG18" s="42">
        <v>16.72</v>
      </c>
      <c r="BH18" s="42" t="s">
        <v>128</v>
      </c>
      <c r="BI18" s="42">
        <v>15</v>
      </c>
      <c r="BJ18" s="42">
        <v>47882.04</v>
      </c>
      <c r="BK18" s="42">
        <v>388.12299999999999</v>
      </c>
      <c r="BL18" s="42">
        <v>43.31</v>
      </c>
      <c r="BM18" s="42">
        <v>19</v>
      </c>
      <c r="BN18" s="42" t="s">
        <v>128</v>
      </c>
      <c r="BO18" s="42">
        <v>15</v>
      </c>
      <c r="BP18" s="42">
        <v>107818.4</v>
      </c>
      <c r="BQ18" s="42">
        <v>1317.2940000000001</v>
      </c>
      <c r="BR18" s="42">
        <v>43.26</v>
      </c>
      <c r="BS18" s="42">
        <v>21.15</v>
      </c>
      <c r="BT18" s="42" t="s">
        <v>128</v>
      </c>
      <c r="BU18" s="42">
        <v>15</v>
      </c>
      <c r="BV18" s="42">
        <v>173.75</v>
      </c>
      <c r="BW18" s="42">
        <v>9.9410000000000007</v>
      </c>
      <c r="BX18" s="42">
        <v>2.61</v>
      </c>
      <c r="BY18" s="42">
        <v>1.33</v>
      </c>
      <c r="BZ18" s="42" t="s">
        <v>129</v>
      </c>
      <c r="CA18" s="42">
        <v>15</v>
      </c>
      <c r="CB18" s="42">
        <v>82481.2</v>
      </c>
      <c r="CC18" s="42">
        <v>1696.9570000000001</v>
      </c>
      <c r="CD18" s="42">
        <v>3.61</v>
      </c>
      <c r="CE18" s="42">
        <v>3.01</v>
      </c>
      <c r="CF18" s="42" t="s">
        <v>128</v>
      </c>
      <c r="CG18" s="42">
        <v>15</v>
      </c>
      <c r="CH18" s="42">
        <v>38222.160000000003</v>
      </c>
      <c r="CI18" s="42">
        <v>242.06100000000001</v>
      </c>
      <c r="CJ18" s="42">
        <v>43.26</v>
      </c>
      <c r="CK18" s="42">
        <v>8.43</v>
      </c>
      <c r="CL18" s="42" t="s">
        <v>128</v>
      </c>
      <c r="CM18" s="42">
        <v>15</v>
      </c>
      <c r="CN18" s="42">
        <v>9920.36</v>
      </c>
      <c r="CO18" s="42">
        <v>240.405</v>
      </c>
      <c r="CP18" s="42">
        <v>3.06</v>
      </c>
      <c r="CQ18" s="42">
        <v>2.33</v>
      </c>
      <c r="CR18" s="42" t="s">
        <v>128</v>
      </c>
      <c r="CS18" s="42">
        <v>15</v>
      </c>
      <c r="CT18" s="42">
        <v>16547.919999999998</v>
      </c>
      <c r="CU18" s="42">
        <v>454.84800000000001</v>
      </c>
      <c r="CV18" s="42">
        <v>43.26</v>
      </c>
      <c r="CW18" s="42">
        <v>20.62</v>
      </c>
      <c r="CX18" s="42" t="s">
        <v>128</v>
      </c>
      <c r="CY18" s="42">
        <v>15</v>
      </c>
      <c r="CZ18" s="42">
        <v>438014.78</v>
      </c>
      <c r="DA18" s="42">
        <v>2555.826</v>
      </c>
      <c r="DB18" s="42">
        <v>5.2</v>
      </c>
      <c r="DC18" s="42">
        <v>-6.08</v>
      </c>
      <c r="DD18" s="42" t="s">
        <v>128</v>
      </c>
    </row>
    <row r="19" spans="1:108" x14ac:dyDescent="0.2">
      <c r="A19" s="42">
        <v>16</v>
      </c>
      <c r="B19" s="42">
        <v>395585.78</v>
      </c>
      <c r="C19" s="42">
        <v>145.554</v>
      </c>
      <c r="D19" s="42">
        <v>3.13</v>
      </c>
      <c r="E19" s="42">
        <v>-9.23</v>
      </c>
      <c r="G19" s="42">
        <v>16</v>
      </c>
      <c r="H19" s="42">
        <v>70353.52</v>
      </c>
      <c r="I19" s="42">
        <v>956.72199999999998</v>
      </c>
      <c r="J19" s="42">
        <v>42.57</v>
      </c>
      <c r="K19" s="42">
        <v>19.93</v>
      </c>
      <c r="L19" s="42" t="s">
        <v>128</v>
      </c>
      <c r="M19" s="42">
        <v>16</v>
      </c>
      <c r="N19" s="42">
        <v>48088.05</v>
      </c>
      <c r="O19" s="42">
        <v>14331.5</v>
      </c>
      <c r="P19" s="42">
        <v>3.22</v>
      </c>
      <c r="Q19" s="42">
        <v>0.39</v>
      </c>
      <c r="R19" s="42" t="s">
        <v>129</v>
      </c>
      <c r="S19" s="42">
        <v>16</v>
      </c>
      <c r="T19" s="42">
        <v>50479.96</v>
      </c>
      <c r="U19" s="42">
        <v>588.94000000000005</v>
      </c>
      <c r="V19" s="42">
        <v>32.409999999999997</v>
      </c>
      <c r="W19" s="42">
        <v>14.24</v>
      </c>
      <c r="X19" s="42" t="s">
        <v>129</v>
      </c>
      <c r="Y19" s="42">
        <v>16</v>
      </c>
      <c r="Z19" s="42">
        <v>38681.360000000001</v>
      </c>
      <c r="AA19" s="42">
        <v>255.68199999999999</v>
      </c>
      <c r="AB19" s="42">
        <v>43.02</v>
      </c>
      <c r="AC19" s="42">
        <v>9.36</v>
      </c>
      <c r="AD19" s="42" t="s">
        <v>128</v>
      </c>
      <c r="AE19" s="42">
        <v>16</v>
      </c>
      <c r="AF19" s="42">
        <v>20135.39</v>
      </c>
      <c r="AG19" s="42">
        <v>2048.0239999999999</v>
      </c>
      <c r="AH19" s="42">
        <v>3.23</v>
      </c>
      <c r="AI19" s="42">
        <v>7.0000000000000007E-2</v>
      </c>
      <c r="AJ19" s="42" t="s">
        <v>129</v>
      </c>
      <c r="AK19" s="42">
        <v>16</v>
      </c>
      <c r="AL19" s="42">
        <v>66758.11</v>
      </c>
      <c r="AM19" s="42">
        <v>398.88299999999998</v>
      </c>
      <c r="AN19" s="42">
        <v>43.02</v>
      </c>
      <c r="AO19" s="42">
        <v>22.4</v>
      </c>
      <c r="AP19" s="42" t="s">
        <v>128</v>
      </c>
      <c r="AQ19" s="42">
        <v>16</v>
      </c>
      <c r="AR19" s="42">
        <v>40629.51</v>
      </c>
      <c r="AS19" s="42">
        <v>501.29899999999998</v>
      </c>
      <c r="AT19" s="42">
        <v>42.88</v>
      </c>
      <c r="AU19" s="42">
        <v>18.11</v>
      </c>
      <c r="AV19" s="42" t="s">
        <v>128</v>
      </c>
      <c r="AW19" s="42">
        <v>16</v>
      </c>
      <c r="AX19" s="42">
        <v>8366.01</v>
      </c>
      <c r="AY19" s="42">
        <v>1311.04</v>
      </c>
      <c r="AZ19" s="42">
        <v>42.95</v>
      </c>
      <c r="BA19" s="42">
        <v>19.14</v>
      </c>
      <c r="BB19" s="42" t="s">
        <v>128</v>
      </c>
      <c r="BC19" s="42">
        <v>16</v>
      </c>
      <c r="BD19" s="42">
        <v>17675.400000000001</v>
      </c>
      <c r="BE19" s="42">
        <v>711.53599999999994</v>
      </c>
      <c r="BF19" s="42">
        <v>43.06</v>
      </c>
      <c r="BG19" s="42">
        <v>16.3</v>
      </c>
      <c r="BH19" s="42" t="s">
        <v>128</v>
      </c>
      <c r="BI19" s="42">
        <v>16</v>
      </c>
      <c r="BJ19" s="42">
        <v>49877.599999999999</v>
      </c>
      <c r="BK19" s="42">
        <v>423.27199999999999</v>
      </c>
      <c r="BL19" s="42">
        <v>43.01</v>
      </c>
      <c r="BM19" s="42">
        <v>16.940000000000001</v>
      </c>
      <c r="BN19" s="42" t="s">
        <v>128</v>
      </c>
      <c r="BO19" s="42">
        <v>16</v>
      </c>
      <c r="BP19" s="42">
        <v>113039.87</v>
      </c>
      <c r="BQ19" s="42">
        <v>1463.383</v>
      </c>
      <c r="BR19" s="42">
        <v>42.93</v>
      </c>
      <c r="BS19" s="42">
        <v>20.65</v>
      </c>
      <c r="BT19" s="42" t="s">
        <v>129</v>
      </c>
      <c r="BU19" s="42">
        <v>16</v>
      </c>
      <c r="BV19" s="42">
        <v>195.4</v>
      </c>
      <c r="BW19" s="42">
        <v>11.538</v>
      </c>
      <c r="BX19" s="42">
        <v>2.61</v>
      </c>
      <c r="BY19" s="42">
        <v>1.02</v>
      </c>
      <c r="BZ19" s="42" t="s">
        <v>129</v>
      </c>
      <c r="CA19" s="42">
        <v>16</v>
      </c>
      <c r="CB19" s="42">
        <v>82636.820000000007</v>
      </c>
      <c r="CC19" s="42">
        <v>1717.27</v>
      </c>
      <c r="CD19" s="42">
        <v>3.61</v>
      </c>
      <c r="CE19" s="42">
        <v>3.7</v>
      </c>
      <c r="CF19" s="42" t="s">
        <v>128</v>
      </c>
      <c r="CG19" s="42">
        <v>16</v>
      </c>
      <c r="CH19" s="42">
        <v>39298.589999999997</v>
      </c>
      <c r="CI19" s="42">
        <v>258.86099999999999</v>
      </c>
      <c r="CJ19" s="42">
        <v>42.94</v>
      </c>
      <c r="CK19" s="42">
        <v>8.27</v>
      </c>
      <c r="CL19" s="42" t="s">
        <v>128</v>
      </c>
      <c r="CM19" s="42">
        <v>16</v>
      </c>
      <c r="CN19" s="42">
        <v>9517.74</v>
      </c>
      <c r="CO19" s="42">
        <v>217.21700000000001</v>
      </c>
      <c r="CP19" s="42">
        <v>3.06</v>
      </c>
      <c r="CQ19" s="42">
        <v>2.2999999999999998</v>
      </c>
      <c r="CR19" s="42" t="s">
        <v>128</v>
      </c>
      <c r="CS19" s="42">
        <v>16</v>
      </c>
      <c r="CT19" s="42">
        <v>17358.62</v>
      </c>
      <c r="CU19" s="42">
        <v>504.56700000000001</v>
      </c>
      <c r="CV19" s="42">
        <v>42.95</v>
      </c>
      <c r="CW19" s="42">
        <v>20.28</v>
      </c>
      <c r="CX19" s="42" t="s">
        <v>128</v>
      </c>
      <c r="CY19" s="42">
        <v>16</v>
      </c>
      <c r="CZ19" s="42">
        <v>459053.78</v>
      </c>
      <c r="DA19" s="42">
        <v>2840.9380000000001</v>
      </c>
      <c r="DB19" s="42">
        <v>5.18</v>
      </c>
      <c r="DC19" s="42">
        <v>-5.35</v>
      </c>
      <c r="DD19" s="42" t="s">
        <v>128</v>
      </c>
    </row>
    <row r="20" spans="1:108" x14ac:dyDescent="0.2">
      <c r="A20" s="42">
        <v>17</v>
      </c>
      <c r="B20" s="42">
        <v>796405.56</v>
      </c>
      <c r="C20" s="42">
        <v>568.81100000000004</v>
      </c>
      <c r="D20" s="42">
        <v>3.38</v>
      </c>
      <c r="E20" s="42">
        <v>-9.76</v>
      </c>
      <c r="G20" s="42">
        <v>17</v>
      </c>
      <c r="H20" s="42">
        <v>71455.7</v>
      </c>
      <c r="I20" s="42">
        <v>973.24599999999998</v>
      </c>
      <c r="J20" s="42">
        <v>42.98</v>
      </c>
      <c r="K20" s="42">
        <v>20.420000000000002</v>
      </c>
      <c r="L20" s="42" t="s">
        <v>128</v>
      </c>
      <c r="M20" s="42">
        <v>17</v>
      </c>
      <c r="N20" s="42">
        <v>50271.7</v>
      </c>
      <c r="O20" s="42">
        <v>14920.8</v>
      </c>
      <c r="P20" s="42">
        <v>3.24</v>
      </c>
      <c r="Q20" s="42">
        <v>0.41</v>
      </c>
      <c r="R20" s="42" t="s">
        <v>128</v>
      </c>
      <c r="S20" s="42">
        <v>17</v>
      </c>
      <c r="T20" s="42">
        <v>68937.97</v>
      </c>
      <c r="U20" s="42">
        <v>763.16099999999994</v>
      </c>
      <c r="V20" s="42">
        <v>42.97</v>
      </c>
      <c r="W20" s="42">
        <v>17.53</v>
      </c>
      <c r="X20" s="42" t="s">
        <v>128</v>
      </c>
      <c r="Y20" s="42">
        <v>17</v>
      </c>
      <c r="Z20" s="42">
        <v>40419.01</v>
      </c>
      <c r="AA20" s="42">
        <v>269.98599999999999</v>
      </c>
      <c r="AB20" s="42">
        <v>43.41</v>
      </c>
      <c r="AC20" s="42">
        <v>9.67</v>
      </c>
      <c r="AD20" s="42" t="s">
        <v>128</v>
      </c>
      <c r="AE20" s="42">
        <v>17</v>
      </c>
      <c r="AF20" s="42">
        <v>21369.49</v>
      </c>
      <c r="AG20" s="42">
        <v>2310.3310000000001</v>
      </c>
      <c r="AH20" s="42">
        <v>3.24</v>
      </c>
      <c r="AI20" s="42">
        <v>0.2</v>
      </c>
      <c r="AJ20" s="42" t="s">
        <v>128</v>
      </c>
      <c r="AK20" s="42">
        <v>17</v>
      </c>
      <c r="AL20" s="42">
        <v>65856.89</v>
      </c>
      <c r="AM20" s="42">
        <v>379.89499999999998</v>
      </c>
      <c r="AN20" s="42">
        <v>43.43</v>
      </c>
      <c r="AO20" s="42">
        <v>20.91</v>
      </c>
      <c r="AP20" s="42" t="s">
        <v>128</v>
      </c>
      <c r="AQ20" s="42">
        <v>17</v>
      </c>
      <c r="AR20" s="42">
        <v>42119.97</v>
      </c>
      <c r="AS20" s="42">
        <v>529.476</v>
      </c>
      <c r="AT20" s="42">
        <v>43.27</v>
      </c>
      <c r="AU20" s="42">
        <v>18.100000000000001</v>
      </c>
      <c r="AV20" s="42" t="s">
        <v>128</v>
      </c>
      <c r="AW20" s="42">
        <v>17</v>
      </c>
      <c r="AX20" s="42">
        <v>8561.0300000000007</v>
      </c>
      <c r="AY20" s="42">
        <v>1359.2550000000001</v>
      </c>
      <c r="AZ20" s="42">
        <v>43.34</v>
      </c>
      <c r="BA20" s="42">
        <v>20.37</v>
      </c>
      <c r="BB20" s="42" t="s">
        <v>128</v>
      </c>
      <c r="BC20" s="42">
        <v>17</v>
      </c>
      <c r="BD20" s="42">
        <v>18553.310000000001</v>
      </c>
      <c r="BE20" s="42">
        <v>771.19399999999996</v>
      </c>
      <c r="BF20" s="42">
        <v>43.47</v>
      </c>
      <c r="BG20" s="42">
        <v>15.91</v>
      </c>
      <c r="BH20" s="42" t="s">
        <v>128</v>
      </c>
      <c r="BI20" s="42">
        <v>17</v>
      </c>
      <c r="BJ20" s="42">
        <v>52019.64</v>
      </c>
      <c r="BK20" s="42">
        <v>463.43</v>
      </c>
      <c r="BL20" s="42">
        <v>43.41</v>
      </c>
      <c r="BM20" s="42">
        <v>21.26</v>
      </c>
      <c r="BO20" s="42">
        <v>17</v>
      </c>
      <c r="BP20" s="42">
        <v>119964.03</v>
      </c>
      <c r="BQ20" s="42">
        <v>1621.576</v>
      </c>
      <c r="BR20" s="42">
        <v>43.32</v>
      </c>
      <c r="BS20" s="42">
        <v>20.329999999999998</v>
      </c>
      <c r="BT20" s="42" t="s">
        <v>128</v>
      </c>
      <c r="BU20" s="42">
        <v>17</v>
      </c>
      <c r="BV20" s="42">
        <v>194.46</v>
      </c>
      <c r="BW20" s="42">
        <v>11.63</v>
      </c>
      <c r="BX20" s="42">
        <v>2.59</v>
      </c>
      <c r="BY20" s="42">
        <v>0.69</v>
      </c>
      <c r="BZ20" s="42" t="s">
        <v>129</v>
      </c>
      <c r="CA20" s="42">
        <v>17</v>
      </c>
      <c r="CB20" s="42">
        <v>89720.23</v>
      </c>
      <c r="CC20" s="42">
        <v>2015.6110000000001</v>
      </c>
      <c r="CD20" s="42">
        <v>3.61</v>
      </c>
      <c r="CE20" s="42">
        <v>3.01</v>
      </c>
      <c r="CF20" s="42" t="s">
        <v>128</v>
      </c>
      <c r="CG20" s="42">
        <v>17</v>
      </c>
      <c r="CH20" s="42">
        <v>40157.480000000003</v>
      </c>
      <c r="CI20" s="42">
        <v>267.00900000000001</v>
      </c>
      <c r="CJ20" s="42">
        <v>43.32</v>
      </c>
      <c r="CK20" s="42">
        <v>8.31</v>
      </c>
      <c r="CL20" s="42" t="s">
        <v>128</v>
      </c>
      <c r="CM20" s="42">
        <v>17</v>
      </c>
      <c r="CN20" s="42">
        <v>9872.43</v>
      </c>
      <c r="CO20" s="42">
        <v>230.29900000000001</v>
      </c>
      <c r="CP20" s="42">
        <v>3.12</v>
      </c>
      <c r="CQ20" s="42">
        <v>4.9800000000000004</v>
      </c>
      <c r="CR20" s="42" t="s">
        <v>128</v>
      </c>
      <c r="CS20" s="42">
        <v>17</v>
      </c>
      <c r="CT20" s="42">
        <v>17891.16</v>
      </c>
      <c r="CU20" s="42">
        <v>532.53800000000001</v>
      </c>
      <c r="CV20" s="42">
        <v>43.36</v>
      </c>
      <c r="CW20" s="42">
        <v>20.59</v>
      </c>
      <c r="CX20" s="42" t="s">
        <v>128</v>
      </c>
      <c r="CY20" s="42">
        <v>17</v>
      </c>
      <c r="CZ20" s="42">
        <v>500193.56</v>
      </c>
      <c r="DA20" s="42">
        <v>3345.6089999999999</v>
      </c>
      <c r="DB20" s="42">
        <v>5.2</v>
      </c>
      <c r="DC20" s="42">
        <v>-6.81</v>
      </c>
      <c r="DD20" s="42" t="s">
        <v>128</v>
      </c>
    </row>
    <row r="21" spans="1:108" x14ac:dyDescent="0.2">
      <c r="A21" s="42">
        <v>18</v>
      </c>
      <c r="B21" s="42">
        <v>1021798.19</v>
      </c>
      <c r="C21" s="42">
        <v>870.73800000000006</v>
      </c>
      <c r="D21" s="42">
        <v>3.52</v>
      </c>
      <c r="E21" s="42">
        <v>-9.9499999999999993</v>
      </c>
      <c r="F21" s="42" t="s">
        <v>128</v>
      </c>
      <c r="G21" s="42">
        <v>18</v>
      </c>
      <c r="H21" s="42">
        <v>74995.149999999994</v>
      </c>
      <c r="I21" s="42">
        <v>1055.5309999999999</v>
      </c>
      <c r="J21" s="42">
        <v>43.35</v>
      </c>
      <c r="K21" s="42">
        <v>19.600000000000001</v>
      </c>
      <c r="L21" s="42" t="s">
        <v>128</v>
      </c>
      <c r="M21" s="42">
        <v>18</v>
      </c>
      <c r="N21" s="42">
        <v>51014.33</v>
      </c>
      <c r="O21" s="42">
        <v>15050.6</v>
      </c>
      <c r="P21" s="42">
        <v>3.25</v>
      </c>
      <c r="Q21" s="42">
        <v>0.06</v>
      </c>
      <c r="R21" s="42" t="s">
        <v>128</v>
      </c>
      <c r="S21" s="42">
        <v>18</v>
      </c>
      <c r="T21" s="42">
        <v>68434.33</v>
      </c>
      <c r="U21" s="42">
        <v>748.31500000000005</v>
      </c>
      <c r="V21" s="42">
        <v>43.36</v>
      </c>
      <c r="W21" s="42">
        <v>17.670000000000002</v>
      </c>
      <c r="X21" s="42" t="s">
        <v>128</v>
      </c>
      <c r="Y21" s="42">
        <v>18</v>
      </c>
      <c r="Z21" s="42">
        <v>41313.86</v>
      </c>
      <c r="AA21" s="42">
        <v>279.16800000000001</v>
      </c>
      <c r="AB21" s="42">
        <v>43.8</v>
      </c>
      <c r="AC21" s="42">
        <v>9.51</v>
      </c>
      <c r="AD21" s="42" t="s">
        <v>128</v>
      </c>
      <c r="AE21" s="42">
        <v>18</v>
      </c>
      <c r="AF21" s="42">
        <v>20410.45</v>
      </c>
      <c r="AG21" s="42">
        <v>2063.761</v>
      </c>
      <c r="AH21" s="42">
        <v>3.24</v>
      </c>
      <c r="AI21" s="42">
        <v>-0.08</v>
      </c>
      <c r="AJ21" s="42" t="s">
        <v>128</v>
      </c>
      <c r="AK21" s="42">
        <v>18</v>
      </c>
      <c r="AL21" s="42">
        <v>64424.01</v>
      </c>
      <c r="AM21" s="42">
        <v>363.29599999999999</v>
      </c>
      <c r="AN21" s="42">
        <v>43.83</v>
      </c>
      <c r="AO21" s="42">
        <v>22.16</v>
      </c>
      <c r="AP21" s="42" t="s">
        <v>128</v>
      </c>
      <c r="AQ21" s="42">
        <v>18</v>
      </c>
      <c r="AR21" s="42">
        <v>44905.35</v>
      </c>
      <c r="AS21" s="42">
        <v>595.95000000000005</v>
      </c>
      <c r="AT21" s="42">
        <v>43.65</v>
      </c>
      <c r="AU21" s="42">
        <v>17.940000000000001</v>
      </c>
      <c r="AV21" s="42" t="s">
        <v>128</v>
      </c>
      <c r="AW21" s="42">
        <v>18</v>
      </c>
      <c r="AX21" s="42">
        <v>9151.73</v>
      </c>
      <c r="AY21" s="42">
        <v>1540.433</v>
      </c>
      <c r="AZ21" s="42">
        <v>43.73</v>
      </c>
      <c r="BA21" s="42">
        <v>20.55</v>
      </c>
      <c r="BB21" s="42" t="s">
        <v>128</v>
      </c>
      <c r="BC21" s="42">
        <v>18</v>
      </c>
      <c r="BD21" s="42">
        <v>19477.13</v>
      </c>
      <c r="BE21" s="42">
        <v>863.33600000000001</v>
      </c>
      <c r="BF21" s="42">
        <v>43.85</v>
      </c>
      <c r="BG21" s="42">
        <v>22.01</v>
      </c>
      <c r="BH21" s="42" t="s">
        <v>128</v>
      </c>
      <c r="BI21" s="42">
        <v>18</v>
      </c>
      <c r="BJ21" s="42">
        <v>53782.48</v>
      </c>
      <c r="BK21" s="42">
        <v>486.964</v>
      </c>
      <c r="BL21" s="42">
        <v>43.79</v>
      </c>
      <c r="BM21" s="42">
        <v>20.51</v>
      </c>
      <c r="BN21" s="42" t="s">
        <v>128</v>
      </c>
      <c r="BO21" s="42">
        <v>18</v>
      </c>
      <c r="BP21" s="42">
        <v>128422.92</v>
      </c>
      <c r="BQ21" s="42">
        <v>1842.521</v>
      </c>
      <c r="BR21" s="42">
        <v>43.68</v>
      </c>
      <c r="BS21" s="42">
        <v>20.350000000000001</v>
      </c>
      <c r="BT21" s="42" t="s">
        <v>128</v>
      </c>
      <c r="BU21" s="42">
        <v>18</v>
      </c>
      <c r="BV21" s="42">
        <v>209.99</v>
      </c>
      <c r="BW21" s="42">
        <v>13.241</v>
      </c>
      <c r="BX21" s="42">
        <v>2.63</v>
      </c>
      <c r="BY21" s="42">
        <v>-0.44</v>
      </c>
      <c r="BZ21" s="42" t="s">
        <v>129</v>
      </c>
      <c r="CA21" s="42">
        <v>18</v>
      </c>
      <c r="CB21" s="42">
        <v>94325.47</v>
      </c>
      <c r="CC21" s="42">
        <v>2239.2049999999999</v>
      </c>
      <c r="CD21" s="42">
        <v>3.63</v>
      </c>
      <c r="CE21" s="42">
        <v>3.74</v>
      </c>
      <c r="CF21" s="42" t="s">
        <v>128</v>
      </c>
      <c r="CG21" s="42">
        <v>18</v>
      </c>
      <c r="CH21" s="42">
        <v>42170.73</v>
      </c>
      <c r="CI21" s="42">
        <v>290.13600000000002</v>
      </c>
      <c r="CJ21" s="42">
        <v>43.71</v>
      </c>
      <c r="CK21" s="42">
        <v>7.78</v>
      </c>
      <c r="CL21" s="42" t="s">
        <v>128</v>
      </c>
      <c r="CM21" s="42">
        <v>18</v>
      </c>
      <c r="CN21" s="42">
        <v>10202.48</v>
      </c>
      <c r="CO21" s="42">
        <v>246.40700000000001</v>
      </c>
      <c r="CP21" s="42">
        <v>3.11</v>
      </c>
      <c r="CQ21" s="42">
        <v>4.59</v>
      </c>
      <c r="CR21" s="42" t="s">
        <v>128</v>
      </c>
      <c r="CS21" s="42">
        <v>18</v>
      </c>
      <c r="CT21" s="42">
        <v>18713.2</v>
      </c>
      <c r="CU21" s="42">
        <v>572.654</v>
      </c>
      <c r="CV21" s="42">
        <v>43.74</v>
      </c>
      <c r="CW21" s="42">
        <v>20.73</v>
      </c>
      <c r="CX21" s="42" t="s">
        <v>128</v>
      </c>
      <c r="CY21" s="42">
        <v>18</v>
      </c>
      <c r="CZ21" s="42">
        <v>500711.63</v>
      </c>
      <c r="DA21" s="42">
        <v>3339.25</v>
      </c>
      <c r="DB21" s="42">
        <v>5.21</v>
      </c>
      <c r="DC21" s="42">
        <v>-7.48</v>
      </c>
      <c r="DD21" s="42" t="s">
        <v>128</v>
      </c>
    </row>
    <row r="22" spans="1:108" x14ac:dyDescent="0.2">
      <c r="A22" s="42">
        <v>19</v>
      </c>
      <c r="B22" s="42">
        <v>1076223.25</v>
      </c>
      <c r="C22" s="42">
        <v>956.87400000000002</v>
      </c>
      <c r="D22" s="42">
        <v>3.56</v>
      </c>
      <c r="E22" s="42">
        <v>-10.24</v>
      </c>
      <c r="G22" s="42">
        <v>19</v>
      </c>
      <c r="H22" s="42">
        <v>79961.09</v>
      </c>
      <c r="I22" s="42">
        <v>1175.2149999999999</v>
      </c>
      <c r="J22" s="42">
        <v>43.89</v>
      </c>
      <c r="K22" s="42">
        <v>17.829999999999998</v>
      </c>
      <c r="M22" s="42">
        <v>19</v>
      </c>
      <c r="N22" s="42">
        <v>55037.95</v>
      </c>
      <c r="O22" s="42">
        <v>16242.6</v>
      </c>
      <c r="P22" s="42">
        <v>3.24</v>
      </c>
      <c r="Q22" s="42">
        <v>-0.78</v>
      </c>
      <c r="S22" s="42">
        <v>19</v>
      </c>
      <c r="T22" s="42">
        <v>72922.720000000001</v>
      </c>
      <c r="U22" s="42">
        <v>808.99300000000005</v>
      </c>
      <c r="V22" s="42">
        <v>43.91</v>
      </c>
      <c r="W22" s="42">
        <v>11.72</v>
      </c>
      <c r="Y22" s="42">
        <v>19</v>
      </c>
      <c r="Z22" s="42">
        <v>42897.21</v>
      </c>
      <c r="AA22" s="42">
        <v>296.52600000000001</v>
      </c>
      <c r="AB22" s="42">
        <v>44.37</v>
      </c>
      <c r="AC22" s="42">
        <v>9.15</v>
      </c>
      <c r="AE22" s="42">
        <v>19</v>
      </c>
      <c r="AF22" s="42">
        <v>22627.84</v>
      </c>
      <c r="AG22" s="42">
        <v>2556.29</v>
      </c>
      <c r="AH22" s="42">
        <v>3.21</v>
      </c>
      <c r="AI22" s="42">
        <v>-2.29</v>
      </c>
      <c r="AK22" s="42">
        <v>19</v>
      </c>
      <c r="AL22" s="42">
        <v>67835.22</v>
      </c>
      <c r="AM22" s="42">
        <v>395.17099999999999</v>
      </c>
      <c r="AN22" s="42">
        <v>44.39</v>
      </c>
      <c r="AO22" s="42">
        <v>22.12</v>
      </c>
      <c r="AQ22" s="42">
        <v>19</v>
      </c>
      <c r="AR22" s="42">
        <v>47309.18</v>
      </c>
      <c r="AS22" s="42">
        <v>652.02700000000004</v>
      </c>
      <c r="AT22" s="42">
        <v>44.22</v>
      </c>
      <c r="AU22" s="42">
        <v>17.7</v>
      </c>
      <c r="AW22" s="42">
        <v>19</v>
      </c>
      <c r="AX22" s="42">
        <v>9822.4699999999993</v>
      </c>
      <c r="AY22" s="42">
        <v>1755.4390000000001</v>
      </c>
      <c r="AZ22" s="42">
        <v>44.3</v>
      </c>
      <c r="BA22" s="42">
        <v>21.19</v>
      </c>
      <c r="BC22" s="42">
        <v>19</v>
      </c>
      <c r="BD22" s="42">
        <v>21107.97</v>
      </c>
      <c r="BE22" s="42">
        <v>1003.171</v>
      </c>
      <c r="BF22" s="42">
        <v>44.42</v>
      </c>
      <c r="BG22" s="42">
        <v>22.23</v>
      </c>
      <c r="BI22" s="42">
        <v>19</v>
      </c>
      <c r="BJ22" s="42">
        <v>58466.81</v>
      </c>
      <c r="BK22" s="42">
        <v>567.60900000000004</v>
      </c>
      <c r="BL22" s="42">
        <v>44.35</v>
      </c>
      <c r="BM22" s="42">
        <v>21.19</v>
      </c>
      <c r="BO22" s="42">
        <v>19</v>
      </c>
      <c r="BP22" s="42">
        <v>133359.69</v>
      </c>
      <c r="BQ22" s="42">
        <v>1985.307</v>
      </c>
      <c r="BR22" s="42">
        <v>44.24</v>
      </c>
      <c r="BS22" s="42">
        <v>23.11</v>
      </c>
      <c r="BU22" s="42">
        <v>19</v>
      </c>
      <c r="BV22" s="42">
        <v>254.51</v>
      </c>
      <c r="BW22" s="42">
        <v>19.222999999999999</v>
      </c>
      <c r="BX22" s="42">
        <v>2.57</v>
      </c>
      <c r="BY22" s="42">
        <v>-0.88</v>
      </c>
      <c r="BZ22" s="42" t="s">
        <v>133</v>
      </c>
      <c r="CA22" s="42">
        <v>19</v>
      </c>
      <c r="CB22" s="42">
        <v>95480.54</v>
      </c>
      <c r="CC22" s="42">
        <v>2271.6480000000001</v>
      </c>
      <c r="CD22" s="42">
        <v>3.64</v>
      </c>
      <c r="CE22" s="42">
        <v>3.12</v>
      </c>
      <c r="CG22" s="42">
        <v>19</v>
      </c>
      <c r="CH22" s="42">
        <v>44700.91</v>
      </c>
      <c r="CI22" s="42">
        <v>319.82299999999998</v>
      </c>
      <c r="CJ22" s="42">
        <v>44.27</v>
      </c>
      <c r="CK22" s="42">
        <v>7.27</v>
      </c>
      <c r="CL22" s="42" t="s">
        <v>133</v>
      </c>
      <c r="CM22" s="42">
        <v>19</v>
      </c>
      <c r="CN22" s="42">
        <v>10810.97</v>
      </c>
      <c r="CO22" s="42">
        <v>278.661</v>
      </c>
      <c r="CP22" s="42">
        <v>3.08</v>
      </c>
      <c r="CQ22" s="42">
        <v>3.54</v>
      </c>
      <c r="CS22" s="42">
        <v>19</v>
      </c>
      <c r="CT22" s="42">
        <v>19940.580000000002</v>
      </c>
      <c r="CU22" s="42">
        <v>640.90099999999995</v>
      </c>
      <c r="CV22" s="42">
        <v>44.3</v>
      </c>
      <c r="CW22" s="42">
        <v>20.8</v>
      </c>
      <c r="CY22" s="42">
        <v>19</v>
      </c>
      <c r="CZ22" s="42">
        <v>496407.91</v>
      </c>
      <c r="DA22" s="42">
        <v>3316.1469999999999</v>
      </c>
      <c r="DB22" s="42">
        <v>5.2</v>
      </c>
      <c r="DC22" s="42">
        <v>-5.0199999999999996</v>
      </c>
    </row>
    <row r="23" spans="1:108" x14ac:dyDescent="0.2">
      <c r="A23" s="42">
        <v>20</v>
      </c>
      <c r="B23" s="42">
        <v>1089725.1299999999</v>
      </c>
      <c r="C23" s="42">
        <v>983.51900000000001</v>
      </c>
      <c r="D23" s="42">
        <v>3.55</v>
      </c>
      <c r="E23" s="42">
        <v>-10.4</v>
      </c>
      <c r="G23" s="42">
        <v>20</v>
      </c>
      <c r="H23" s="42">
        <v>84332.91</v>
      </c>
      <c r="I23" s="42">
        <v>1298.932</v>
      </c>
      <c r="J23" s="42">
        <v>44.15</v>
      </c>
      <c r="K23" s="42">
        <v>17.78</v>
      </c>
      <c r="M23" s="42">
        <v>20</v>
      </c>
      <c r="N23" s="42">
        <v>58593.99</v>
      </c>
      <c r="O23" s="42">
        <v>17383.3</v>
      </c>
      <c r="P23" s="42">
        <v>3.23</v>
      </c>
      <c r="Q23" s="42">
        <v>-0.32</v>
      </c>
      <c r="R23" s="42" t="s">
        <v>133</v>
      </c>
      <c r="S23" s="42">
        <v>20</v>
      </c>
      <c r="T23" s="42">
        <v>78914.84</v>
      </c>
      <c r="U23" s="42">
        <v>939.56200000000001</v>
      </c>
      <c r="V23" s="42">
        <v>44.16</v>
      </c>
      <c r="W23" s="42">
        <v>13.63</v>
      </c>
      <c r="Y23" s="42">
        <v>20</v>
      </c>
      <c r="Z23" s="42">
        <v>45834.85</v>
      </c>
      <c r="AA23" s="42">
        <v>335.93799999999999</v>
      </c>
      <c r="AB23" s="42">
        <v>44.64</v>
      </c>
      <c r="AC23" s="42">
        <v>8.8800000000000008</v>
      </c>
      <c r="AE23" s="42">
        <v>20</v>
      </c>
      <c r="AF23" s="42">
        <v>23671.66</v>
      </c>
      <c r="AG23" s="42">
        <v>2813.482</v>
      </c>
      <c r="AH23" s="42">
        <v>3.21</v>
      </c>
      <c r="AI23" s="42">
        <v>-2.64</v>
      </c>
      <c r="AK23" s="42">
        <v>20</v>
      </c>
      <c r="AL23" s="42">
        <v>72384.52</v>
      </c>
      <c r="AM23" s="42">
        <v>445.58100000000002</v>
      </c>
      <c r="AN23" s="42">
        <v>44.67</v>
      </c>
      <c r="AO23" s="42">
        <v>22.1</v>
      </c>
      <c r="AQ23" s="42">
        <v>20</v>
      </c>
      <c r="AR23" s="42">
        <v>49340.160000000003</v>
      </c>
      <c r="AS23" s="42">
        <v>705.46799999999996</v>
      </c>
      <c r="AT23" s="42">
        <v>44.5</v>
      </c>
      <c r="AU23" s="42">
        <v>17.97</v>
      </c>
      <c r="AW23" s="42">
        <v>20</v>
      </c>
      <c r="AX23" s="42">
        <v>10385.07</v>
      </c>
      <c r="AY23" s="42">
        <v>1949.9680000000001</v>
      </c>
      <c r="AZ23" s="42">
        <v>44.59</v>
      </c>
      <c r="BA23" s="42">
        <v>21.4</v>
      </c>
      <c r="BC23" s="42">
        <v>20</v>
      </c>
      <c r="BD23" s="42">
        <v>22202.91</v>
      </c>
      <c r="BE23" s="42">
        <v>1092.3689999999999</v>
      </c>
      <c r="BF23" s="42">
        <v>44.72</v>
      </c>
      <c r="BG23" s="42">
        <v>20.23</v>
      </c>
      <c r="BI23" s="42">
        <v>20</v>
      </c>
      <c r="BJ23" s="42">
        <v>61453.88</v>
      </c>
      <c r="BK23" s="42">
        <v>627.97299999999996</v>
      </c>
      <c r="BL23" s="42">
        <v>44.64</v>
      </c>
      <c r="BM23" s="42">
        <v>22.75</v>
      </c>
      <c r="BO23" s="42">
        <v>20</v>
      </c>
      <c r="BP23" s="42">
        <v>137858.42000000001</v>
      </c>
      <c r="BQ23" s="42">
        <v>2078.9299999999998</v>
      </c>
      <c r="BR23" s="42">
        <v>44.52</v>
      </c>
      <c r="BS23" s="42">
        <v>20.28</v>
      </c>
      <c r="BU23" s="42">
        <v>20</v>
      </c>
      <c r="BV23" s="42">
        <v>232.12</v>
      </c>
      <c r="BW23" s="42">
        <v>14.965</v>
      </c>
      <c r="BX23" s="42">
        <v>2.76</v>
      </c>
      <c r="BY23" s="42">
        <v>0.56000000000000005</v>
      </c>
      <c r="BZ23" s="42" t="s">
        <v>133</v>
      </c>
      <c r="CA23" s="42">
        <v>20</v>
      </c>
      <c r="CB23" s="42">
        <v>96491.73</v>
      </c>
      <c r="CC23" s="42">
        <v>2341.0450000000001</v>
      </c>
      <c r="CD23" s="42">
        <v>3.61</v>
      </c>
      <c r="CE23" s="42">
        <v>3.06</v>
      </c>
      <c r="CG23" s="42">
        <v>20</v>
      </c>
      <c r="CH23" s="42">
        <v>47110.66</v>
      </c>
      <c r="CI23" s="42">
        <v>352.51900000000001</v>
      </c>
      <c r="CJ23" s="42">
        <v>44.56</v>
      </c>
      <c r="CK23" s="42">
        <v>7.04</v>
      </c>
      <c r="CL23" s="42" t="s">
        <v>133</v>
      </c>
      <c r="CM23" s="42">
        <v>20</v>
      </c>
      <c r="CN23" s="42">
        <v>11578.96</v>
      </c>
      <c r="CO23" s="42">
        <v>323.70499999999998</v>
      </c>
      <c r="CP23" s="42">
        <v>3.04</v>
      </c>
      <c r="CQ23" s="42">
        <v>2.65</v>
      </c>
      <c r="CS23" s="42">
        <v>20</v>
      </c>
      <c r="CT23" s="42">
        <v>21653.53</v>
      </c>
      <c r="CU23" s="42">
        <v>752.43299999999999</v>
      </c>
      <c r="CV23" s="42">
        <v>44.59</v>
      </c>
      <c r="CW23" s="42">
        <v>20.56</v>
      </c>
      <c r="CY23" s="42">
        <v>20</v>
      </c>
      <c r="CZ23" s="42">
        <v>531730.5</v>
      </c>
      <c r="DA23" s="42">
        <v>3846.5419999999999</v>
      </c>
      <c r="DB23" s="42">
        <v>5.16</v>
      </c>
      <c r="DC23" s="42">
        <v>-5.67</v>
      </c>
    </row>
    <row r="24" spans="1:108" x14ac:dyDescent="0.2">
      <c r="A24" s="42">
        <v>21</v>
      </c>
      <c r="B24" s="42">
        <v>1111317.1299999999</v>
      </c>
      <c r="C24" s="42">
        <v>1022.3</v>
      </c>
      <c r="D24" s="42">
        <v>3.57</v>
      </c>
      <c r="E24" s="42">
        <v>-10.25</v>
      </c>
      <c r="F24" s="42" t="s">
        <v>128</v>
      </c>
      <c r="G24" s="42">
        <v>21</v>
      </c>
      <c r="H24" s="42">
        <v>82603</v>
      </c>
      <c r="I24" s="42">
        <v>1267.692</v>
      </c>
      <c r="J24" s="42">
        <v>43.58</v>
      </c>
      <c r="K24" s="42">
        <v>18.940000000000001</v>
      </c>
      <c r="L24" s="42" t="s">
        <v>128</v>
      </c>
      <c r="M24" s="42">
        <v>21</v>
      </c>
      <c r="N24" s="42">
        <v>55502.78</v>
      </c>
      <c r="O24" s="42">
        <v>16364.3</v>
      </c>
      <c r="P24" s="42">
        <v>3.25</v>
      </c>
      <c r="Q24" s="42">
        <v>-0.64</v>
      </c>
      <c r="R24" s="42" t="s">
        <v>129</v>
      </c>
      <c r="S24" s="42">
        <v>21</v>
      </c>
      <c r="T24" s="42">
        <v>73790.080000000002</v>
      </c>
      <c r="U24" s="42">
        <v>856.39700000000005</v>
      </c>
      <c r="V24" s="42">
        <v>43.61</v>
      </c>
      <c r="W24" s="42">
        <v>17.37</v>
      </c>
      <c r="X24" s="42" t="s">
        <v>128</v>
      </c>
      <c r="Y24" s="42">
        <v>21</v>
      </c>
      <c r="Z24" s="42">
        <v>44747.59</v>
      </c>
      <c r="AA24" s="42">
        <v>325.173</v>
      </c>
      <c r="AB24" s="42">
        <v>44.06</v>
      </c>
      <c r="AC24" s="42">
        <v>9.16</v>
      </c>
      <c r="AD24" s="42" t="s">
        <v>128</v>
      </c>
      <c r="AE24" s="42">
        <v>21</v>
      </c>
      <c r="AF24" s="42">
        <v>22745.16</v>
      </c>
      <c r="AG24" s="42">
        <v>2590.88</v>
      </c>
      <c r="AH24" s="42">
        <v>3.2</v>
      </c>
      <c r="AI24" s="42">
        <v>-2.92</v>
      </c>
      <c r="AJ24" s="42" t="s">
        <v>128</v>
      </c>
      <c r="AK24" s="42">
        <v>21</v>
      </c>
      <c r="AL24" s="42">
        <v>67616.160000000003</v>
      </c>
      <c r="AM24" s="42">
        <v>397.23700000000002</v>
      </c>
      <c r="AN24" s="42">
        <v>44.11</v>
      </c>
      <c r="AO24" s="42">
        <v>22.14</v>
      </c>
      <c r="AP24" s="42" t="s">
        <v>128</v>
      </c>
      <c r="AQ24" s="42">
        <v>21</v>
      </c>
      <c r="AR24" s="42">
        <v>47571.48</v>
      </c>
      <c r="AS24" s="42">
        <v>664.79399999999998</v>
      </c>
      <c r="AT24" s="42">
        <v>43.92</v>
      </c>
      <c r="AU24" s="42">
        <v>17.97</v>
      </c>
      <c r="AV24" s="42" t="s">
        <v>128</v>
      </c>
      <c r="AW24" s="42">
        <v>21</v>
      </c>
      <c r="AX24" s="42">
        <v>9943.8799999999992</v>
      </c>
      <c r="AY24" s="42">
        <v>1796.095</v>
      </c>
      <c r="AZ24" s="42">
        <v>44.02</v>
      </c>
      <c r="BA24" s="42">
        <v>19.11</v>
      </c>
      <c r="BB24" s="42" t="s">
        <v>128</v>
      </c>
      <c r="BC24" s="42">
        <v>21</v>
      </c>
      <c r="BD24" s="42">
        <v>21178.82</v>
      </c>
      <c r="BE24" s="42">
        <v>1017.735</v>
      </c>
      <c r="BF24" s="42">
        <v>44.14</v>
      </c>
      <c r="BG24" s="42">
        <v>20.93</v>
      </c>
      <c r="BH24" s="42" t="s">
        <v>128</v>
      </c>
      <c r="BI24" s="42">
        <v>21</v>
      </c>
      <c r="BJ24" s="42">
        <v>59232.639999999999</v>
      </c>
      <c r="BK24" s="42">
        <v>593.83500000000004</v>
      </c>
      <c r="BL24" s="42">
        <v>44.06</v>
      </c>
      <c r="BM24" s="42">
        <v>20.82</v>
      </c>
      <c r="BN24" s="42" t="s">
        <v>128</v>
      </c>
      <c r="BO24" s="42">
        <v>21</v>
      </c>
      <c r="BP24" s="42">
        <v>136274.04999999999</v>
      </c>
      <c r="BQ24" s="42">
        <v>2069.645</v>
      </c>
      <c r="BR24" s="42">
        <v>43.94</v>
      </c>
      <c r="BS24" s="42">
        <v>20.260000000000002</v>
      </c>
      <c r="BT24" s="42" t="s">
        <v>128</v>
      </c>
      <c r="BU24" s="42">
        <v>21</v>
      </c>
      <c r="BV24" s="42">
        <v>228.98</v>
      </c>
      <c r="BW24" s="42">
        <v>15.109</v>
      </c>
      <c r="BX24" s="42">
        <v>2.65</v>
      </c>
      <c r="BY24" s="42">
        <v>0.56000000000000005</v>
      </c>
      <c r="BZ24" s="42" t="s">
        <v>129</v>
      </c>
      <c r="CA24" s="42">
        <v>21</v>
      </c>
      <c r="CB24" s="42">
        <v>92373.68</v>
      </c>
      <c r="CC24" s="42">
        <v>2141.7759999999998</v>
      </c>
      <c r="CD24" s="42">
        <v>3.63</v>
      </c>
      <c r="CE24" s="42">
        <v>3.32</v>
      </c>
      <c r="CF24" s="42" t="s">
        <v>128</v>
      </c>
      <c r="CG24" s="42">
        <v>21</v>
      </c>
      <c r="CH24" s="42">
        <v>45355.29</v>
      </c>
      <c r="CI24" s="42">
        <v>332.03500000000003</v>
      </c>
      <c r="CJ24" s="42">
        <v>43.98</v>
      </c>
      <c r="CK24" s="42">
        <v>6.99</v>
      </c>
      <c r="CL24" s="42" t="s">
        <v>128</v>
      </c>
      <c r="CM24" s="42">
        <v>21</v>
      </c>
      <c r="CN24" s="42">
        <v>11219.09</v>
      </c>
      <c r="CO24" s="42">
        <v>303.005</v>
      </c>
      <c r="CP24" s="42">
        <v>3.05</v>
      </c>
      <c r="CQ24" s="42">
        <v>2.93</v>
      </c>
      <c r="CR24" s="42" t="s">
        <v>128</v>
      </c>
      <c r="CS24" s="42">
        <v>21</v>
      </c>
      <c r="CT24" s="42">
        <v>20292.099999999999</v>
      </c>
      <c r="CU24" s="42">
        <v>672.39400000000001</v>
      </c>
      <c r="CV24" s="42">
        <v>44.02</v>
      </c>
      <c r="CW24" s="42">
        <v>20.43</v>
      </c>
      <c r="CX24" s="42" t="s">
        <v>128</v>
      </c>
      <c r="CY24" s="42">
        <v>21</v>
      </c>
      <c r="CZ24" s="42">
        <v>535600</v>
      </c>
      <c r="DA24" s="42">
        <v>3893.0709999999999</v>
      </c>
      <c r="DB24" s="42">
        <v>5.22</v>
      </c>
      <c r="DC24" s="42">
        <v>-4.01</v>
      </c>
      <c r="DD24" s="42" t="s">
        <v>128</v>
      </c>
    </row>
    <row r="25" spans="1:108" x14ac:dyDescent="0.2">
      <c r="A25" s="42">
        <v>22</v>
      </c>
      <c r="B25" s="42">
        <v>1216986.1299999999</v>
      </c>
      <c r="C25" s="42">
        <v>1211.336</v>
      </c>
      <c r="D25" s="42">
        <v>3.61</v>
      </c>
      <c r="E25" s="42">
        <v>-10</v>
      </c>
      <c r="F25" s="42" t="s">
        <v>128</v>
      </c>
      <c r="G25" s="42">
        <v>22</v>
      </c>
      <c r="H25" s="42">
        <v>83963.520000000004</v>
      </c>
      <c r="I25" s="42">
        <v>1343.962</v>
      </c>
      <c r="J25" s="42">
        <v>42.81</v>
      </c>
      <c r="K25" s="42">
        <v>19.149999999999999</v>
      </c>
      <c r="L25" s="42" t="s">
        <v>128</v>
      </c>
      <c r="M25" s="42">
        <v>22</v>
      </c>
      <c r="N25" s="42">
        <v>58138.89</v>
      </c>
      <c r="O25" s="42">
        <v>17179.5</v>
      </c>
      <c r="P25" s="42">
        <v>3.24</v>
      </c>
      <c r="Q25" s="42">
        <v>-0.59</v>
      </c>
      <c r="R25" s="42" t="s">
        <v>129</v>
      </c>
      <c r="S25" s="42">
        <v>22</v>
      </c>
      <c r="T25" s="42">
        <v>79512.929999999993</v>
      </c>
      <c r="U25" s="42">
        <v>1009.292</v>
      </c>
      <c r="V25" s="42">
        <v>42.8</v>
      </c>
      <c r="W25" s="42">
        <v>18.579999999999998</v>
      </c>
      <c r="X25" s="42" t="s">
        <v>128</v>
      </c>
      <c r="Y25" s="42">
        <v>22</v>
      </c>
      <c r="Z25" s="42">
        <v>45732.17</v>
      </c>
      <c r="AA25" s="42">
        <v>344.69499999999999</v>
      </c>
      <c r="AB25" s="42">
        <v>43.27</v>
      </c>
      <c r="AC25" s="42">
        <v>8.3800000000000008</v>
      </c>
      <c r="AD25" s="42" t="s">
        <v>128</v>
      </c>
      <c r="AE25" s="42">
        <v>22</v>
      </c>
      <c r="AF25" s="42">
        <v>23341.99</v>
      </c>
      <c r="AG25" s="42">
        <v>2731.4740000000002</v>
      </c>
      <c r="AH25" s="42">
        <v>3.2</v>
      </c>
      <c r="AI25" s="42">
        <v>-3.37</v>
      </c>
      <c r="AJ25" s="42" t="s">
        <v>128</v>
      </c>
      <c r="AK25" s="42">
        <v>22</v>
      </c>
      <c r="AL25" s="42">
        <v>71848.66</v>
      </c>
      <c r="AM25" s="42">
        <v>455.78800000000001</v>
      </c>
      <c r="AN25" s="42">
        <v>43.32</v>
      </c>
      <c r="AO25" s="42">
        <v>22.19</v>
      </c>
      <c r="AP25" s="42" t="s">
        <v>128</v>
      </c>
      <c r="AQ25" s="42">
        <v>22</v>
      </c>
      <c r="AR25" s="42">
        <v>48154.15</v>
      </c>
      <c r="AS25" s="42">
        <v>695.61800000000005</v>
      </c>
      <c r="AT25" s="42">
        <v>43.14</v>
      </c>
      <c r="AU25" s="42">
        <v>17.899999999999999</v>
      </c>
      <c r="AV25" s="42" t="s">
        <v>128</v>
      </c>
      <c r="AW25" s="42">
        <v>22</v>
      </c>
      <c r="AX25" s="42">
        <v>10084.459999999999</v>
      </c>
      <c r="AY25" s="42">
        <v>1894.279</v>
      </c>
      <c r="AZ25" s="42">
        <v>43.24</v>
      </c>
      <c r="BA25" s="42">
        <v>20.78</v>
      </c>
      <c r="BB25" s="42" t="s">
        <v>128</v>
      </c>
      <c r="BC25" s="42">
        <v>22</v>
      </c>
      <c r="BD25" s="42">
        <v>21522.84</v>
      </c>
      <c r="BE25" s="42">
        <v>1062.184</v>
      </c>
      <c r="BF25" s="42">
        <v>43.37</v>
      </c>
      <c r="BG25" s="42">
        <v>20.73</v>
      </c>
      <c r="BH25" s="42" t="s">
        <v>128</v>
      </c>
      <c r="BI25" s="42">
        <v>22</v>
      </c>
      <c r="BJ25" s="42">
        <v>60737.57</v>
      </c>
      <c r="BK25" s="42">
        <v>627.12400000000002</v>
      </c>
      <c r="BL25" s="42">
        <v>43.29</v>
      </c>
      <c r="BM25" s="42">
        <v>20.399999999999999</v>
      </c>
      <c r="BN25" s="42" t="s">
        <v>128</v>
      </c>
      <c r="BO25" s="42">
        <v>22</v>
      </c>
      <c r="BP25" s="42">
        <v>135316.98000000001</v>
      </c>
      <c r="BQ25" s="42">
        <v>2070.248</v>
      </c>
      <c r="BR25" s="42">
        <v>43.16</v>
      </c>
      <c r="BS25" s="42">
        <v>20.239999999999998</v>
      </c>
      <c r="BT25" s="42" t="s">
        <v>128</v>
      </c>
      <c r="BU25" s="42">
        <v>22</v>
      </c>
      <c r="BV25" s="42">
        <v>243.98</v>
      </c>
      <c r="BW25" s="42">
        <v>16.853000000000002</v>
      </c>
      <c r="BX25" s="42">
        <v>2.71</v>
      </c>
      <c r="BY25" s="42">
        <v>-1.21</v>
      </c>
      <c r="BZ25" s="42" t="s">
        <v>129</v>
      </c>
      <c r="CA25" s="42">
        <v>22</v>
      </c>
      <c r="CB25" s="42">
        <v>95681.96</v>
      </c>
      <c r="CC25" s="42">
        <v>2304.2950000000001</v>
      </c>
      <c r="CD25" s="42">
        <v>3.63</v>
      </c>
      <c r="CE25" s="42">
        <v>3.43</v>
      </c>
      <c r="CF25" s="42" t="s">
        <v>128</v>
      </c>
      <c r="CG25" s="42">
        <v>22</v>
      </c>
      <c r="CH25" s="42">
        <v>45861.47</v>
      </c>
      <c r="CI25" s="42" t="s">
        <v>143</v>
      </c>
      <c r="CJ25" s="42" t="s">
        <v>144</v>
      </c>
      <c r="CK25" s="42" t="s">
        <v>145</v>
      </c>
      <c r="CL25" s="42" t="s">
        <v>126</v>
      </c>
      <c r="CM25" s="42">
        <v>22</v>
      </c>
      <c r="CN25" s="42">
        <v>11512.24</v>
      </c>
      <c r="CO25" s="42">
        <v>319.303</v>
      </c>
      <c r="CP25" s="42">
        <v>3.04</v>
      </c>
      <c r="CQ25" s="42">
        <v>2.0099999999999998</v>
      </c>
      <c r="CR25" s="42" t="s">
        <v>128</v>
      </c>
      <c r="CS25" s="42">
        <v>22</v>
      </c>
      <c r="CT25" s="42">
        <v>20639.189999999999</v>
      </c>
      <c r="CU25" s="42">
        <v>703.79700000000003</v>
      </c>
      <c r="CV25" s="42">
        <v>43.25</v>
      </c>
      <c r="CW25" s="42">
        <v>20.22</v>
      </c>
      <c r="CX25" s="42" t="s">
        <v>128</v>
      </c>
      <c r="CY25" s="42">
        <v>22</v>
      </c>
      <c r="CZ25" s="42">
        <v>558194.31000000006</v>
      </c>
      <c r="DA25" s="42" t="s">
        <v>146</v>
      </c>
      <c r="DB25" s="42" t="s">
        <v>147</v>
      </c>
      <c r="DC25" s="42" t="s">
        <v>148</v>
      </c>
      <c r="DD25" s="42" t="s">
        <v>126</v>
      </c>
    </row>
    <row r="26" spans="1:108" x14ac:dyDescent="0.2">
      <c r="A26" s="42">
        <v>23</v>
      </c>
      <c r="B26" s="42">
        <v>1304496.1299999999</v>
      </c>
      <c r="C26" s="42">
        <v>1383.5419999999999</v>
      </c>
      <c r="D26" s="42">
        <v>3.66</v>
      </c>
      <c r="E26" s="42">
        <v>-9.8800000000000008</v>
      </c>
      <c r="F26" s="42" t="s">
        <v>128</v>
      </c>
      <c r="G26" s="42">
        <v>23</v>
      </c>
      <c r="H26" s="42">
        <v>85341.35</v>
      </c>
      <c r="I26" s="42">
        <v>1401.7380000000001</v>
      </c>
      <c r="J26" s="42">
        <v>42.59</v>
      </c>
      <c r="K26" s="42">
        <v>19.059999999999999</v>
      </c>
      <c r="L26" s="42" t="s">
        <v>128</v>
      </c>
      <c r="M26" s="42">
        <v>23</v>
      </c>
      <c r="N26" s="42">
        <v>58554.720000000001</v>
      </c>
      <c r="O26" s="42">
        <v>17378.3</v>
      </c>
      <c r="P26" s="42">
        <v>3.23</v>
      </c>
      <c r="Q26" s="42">
        <v>0.01</v>
      </c>
      <c r="R26" s="42" t="s">
        <v>128</v>
      </c>
      <c r="S26" s="42">
        <v>23</v>
      </c>
      <c r="T26" s="42">
        <v>80833.77</v>
      </c>
      <c r="U26" s="42">
        <v>1059.5360000000001</v>
      </c>
      <c r="V26" s="42">
        <v>42.57</v>
      </c>
      <c r="W26" s="42">
        <v>19.190000000000001</v>
      </c>
      <c r="X26" s="42" t="s">
        <v>128</v>
      </c>
      <c r="Y26" s="42">
        <v>23</v>
      </c>
      <c r="Z26" s="42">
        <v>46362.59</v>
      </c>
      <c r="AA26" s="42">
        <v>358.59800000000001</v>
      </c>
      <c r="AB26" s="42">
        <v>43.05</v>
      </c>
      <c r="AC26" s="42">
        <v>8.9600000000000009</v>
      </c>
      <c r="AD26" s="42" t="s">
        <v>128</v>
      </c>
      <c r="AE26" s="42">
        <v>23</v>
      </c>
      <c r="AF26" s="42">
        <v>23875.17</v>
      </c>
      <c r="AG26" s="42">
        <v>2819.6030000000001</v>
      </c>
      <c r="AH26" s="42">
        <v>3.27</v>
      </c>
      <c r="AI26" s="42">
        <v>-2.69</v>
      </c>
      <c r="AJ26" s="42" t="s">
        <v>128</v>
      </c>
      <c r="AK26" s="42">
        <v>23</v>
      </c>
      <c r="AL26" s="42">
        <v>71355.77</v>
      </c>
      <c r="AM26" s="42">
        <v>454.99700000000001</v>
      </c>
      <c r="AN26" s="42">
        <v>43.11</v>
      </c>
      <c r="AO26" s="42">
        <v>22.18</v>
      </c>
      <c r="AP26" s="42" t="s">
        <v>128</v>
      </c>
      <c r="AQ26" s="42">
        <v>23</v>
      </c>
      <c r="AR26" s="42">
        <v>48271.37</v>
      </c>
      <c r="AS26" s="42">
        <v>805.35900000000004</v>
      </c>
      <c r="AT26" s="42">
        <v>42.92</v>
      </c>
      <c r="AU26" s="42">
        <v>18.059999999999999</v>
      </c>
      <c r="AV26" s="42" t="s">
        <v>129</v>
      </c>
      <c r="AW26" s="42">
        <v>23</v>
      </c>
      <c r="AX26" s="42">
        <v>10215.709999999999</v>
      </c>
      <c r="AY26" s="42">
        <v>1954.2180000000001</v>
      </c>
      <c r="AZ26" s="42">
        <v>43.03</v>
      </c>
      <c r="BA26" s="42">
        <v>19.8</v>
      </c>
      <c r="BB26" s="42" t="s">
        <v>128</v>
      </c>
      <c r="BC26" s="42">
        <v>23</v>
      </c>
      <c r="BD26" s="42">
        <v>22138.68</v>
      </c>
      <c r="BE26" s="42">
        <v>1133.982</v>
      </c>
      <c r="BF26" s="42">
        <v>43.16</v>
      </c>
      <c r="BG26" s="42">
        <v>20.74</v>
      </c>
      <c r="BH26" s="42" t="s">
        <v>128</v>
      </c>
      <c r="BI26" s="42">
        <v>23</v>
      </c>
      <c r="BJ26" s="42">
        <v>61560.5</v>
      </c>
      <c r="BK26" s="42">
        <v>651.04100000000005</v>
      </c>
      <c r="BL26" s="42">
        <v>43.08</v>
      </c>
      <c r="BM26" s="42">
        <v>20.61</v>
      </c>
      <c r="BN26" s="42" t="s">
        <v>128</v>
      </c>
      <c r="BO26" s="42">
        <v>23</v>
      </c>
      <c r="BP26" s="42">
        <v>141050.98000000001</v>
      </c>
      <c r="BQ26" s="42">
        <v>2273.9780000000001</v>
      </c>
      <c r="BR26" s="42">
        <v>42.93</v>
      </c>
      <c r="BS26" s="42">
        <v>20.350000000000001</v>
      </c>
      <c r="BT26" s="42" t="s">
        <v>128</v>
      </c>
      <c r="BU26" s="42">
        <v>23</v>
      </c>
      <c r="BV26" s="42">
        <v>213.91</v>
      </c>
      <c r="BW26" s="42">
        <v>12.765000000000001</v>
      </c>
      <c r="BX26" s="42">
        <v>2.79</v>
      </c>
      <c r="BY26" s="42">
        <v>-0.28999999999999998</v>
      </c>
      <c r="BZ26" s="42" t="s">
        <v>129</v>
      </c>
      <c r="CA26" s="42">
        <v>23</v>
      </c>
      <c r="CB26" s="42">
        <v>95846.99</v>
      </c>
      <c r="CC26" s="42" t="s">
        <v>149</v>
      </c>
      <c r="CD26" s="42" t="s">
        <v>150</v>
      </c>
      <c r="CE26" s="42" t="s">
        <v>151</v>
      </c>
      <c r="CF26" s="42" t="s">
        <v>126</v>
      </c>
      <c r="CG26" s="42">
        <v>23</v>
      </c>
      <c r="CH26" s="42">
        <v>46496.63</v>
      </c>
      <c r="CI26" s="42">
        <v>359.17</v>
      </c>
      <c r="CJ26" s="42">
        <v>42.97</v>
      </c>
      <c r="CK26" s="42">
        <v>7.02</v>
      </c>
      <c r="CL26" s="42" t="s">
        <v>128</v>
      </c>
      <c r="CM26" s="42">
        <v>23</v>
      </c>
      <c r="CN26" s="42">
        <v>12106.63</v>
      </c>
      <c r="CO26" s="42">
        <v>359.827</v>
      </c>
      <c r="CP26" s="42">
        <v>3.05</v>
      </c>
      <c r="CQ26" s="42">
        <v>3.22</v>
      </c>
      <c r="CR26" s="42" t="s">
        <v>128</v>
      </c>
      <c r="CS26" s="42">
        <v>23</v>
      </c>
      <c r="CT26" s="42">
        <v>21207.77</v>
      </c>
      <c r="CU26" s="42">
        <v>749.77599999999995</v>
      </c>
      <c r="CV26" s="42">
        <v>43.05</v>
      </c>
      <c r="CW26" s="42">
        <v>20.170000000000002</v>
      </c>
      <c r="CX26" s="42" t="s">
        <v>128</v>
      </c>
      <c r="CY26" s="42">
        <v>23</v>
      </c>
      <c r="CZ26" s="42">
        <v>571906.25</v>
      </c>
      <c r="DA26" s="42">
        <v>524</v>
      </c>
      <c r="DB26" s="42">
        <v>5.0599999999999996</v>
      </c>
      <c r="DC26" s="42">
        <v>-3.81</v>
      </c>
      <c r="DD26" s="42" t="s">
        <v>128</v>
      </c>
    </row>
    <row r="27" spans="1:108" x14ac:dyDescent="0.2">
      <c r="A27" s="42">
        <v>24</v>
      </c>
      <c r="B27" s="42">
        <v>1348023.38</v>
      </c>
      <c r="C27" s="42">
        <v>1470.7429999999999</v>
      </c>
      <c r="D27" s="42">
        <v>3.68</v>
      </c>
      <c r="E27" s="42">
        <v>-9.9700000000000006</v>
      </c>
      <c r="F27" s="42" t="s">
        <v>128</v>
      </c>
      <c r="G27" s="42">
        <v>24</v>
      </c>
      <c r="H27" s="42">
        <v>87728.38</v>
      </c>
      <c r="I27" s="42">
        <v>1471.712</v>
      </c>
      <c r="J27" s="42">
        <v>42.65</v>
      </c>
      <c r="K27" s="42">
        <v>18.37</v>
      </c>
      <c r="L27" s="42" t="s">
        <v>128</v>
      </c>
      <c r="M27" s="42">
        <v>24</v>
      </c>
      <c r="N27" s="42">
        <v>59396.76</v>
      </c>
      <c r="O27" s="42">
        <v>17724</v>
      </c>
      <c r="P27" s="42">
        <v>3.22</v>
      </c>
      <c r="Q27" s="42">
        <v>0.56999999999999995</v>
      </c>
      <c r="R27" s="42" t="s">
        <v>128</v>
      </c>
      <c r="S27" s="42">
        <v>24</v>
      </c>
      <c r="T27" s="42">
        <v>83198.240000000005</v>
      </c>
      <c r="U27" s="42">
        <v>1120.6099999999999</v>
      </c>
      <c r="V27" s="42">
        <v>42.62</v>
      </c>
      <c r="W27" s="42">
        <v>18.579999999999998</v>
      </c>
      <c r="X27" s="42" t="s">
        <v>128</v>
      </c>
      <c r="Y27" s="42">
        <v>24</v>
      </c>
      <c r="Z27" s="42">
        <v>45971.4</v>
      </c>
      <c r="AA27" s="42">
        <v>351.98899999999998</v>
      </c>
      <c r="AB27" s="42">
        <v>43.13</v>
      </c>
      <c r="AC27" s="42">
        <v>9.0500000000000007</v>
      </c>
      <c r="AD27" s="42" t="s">
        <v>128</v>
      </c>
      <c r="AE27" s="42">
        <v>24</v>
      </c>
      <c r="AF27" s="42">
        <v>24312.58</v>
      </c>
      <c r="AG27" s="42">
        <v>2925.982</v>
      </c>
      <c r="AH27" s="42">
        <v>3.27</v>
      </c>
      <c r="AI27" s="42">
        <v>-2.25</v>
      </c>
      <c r="AJ27" s="42" t="s">
        <v>129</v>
      </c>
      <c r="AK27" s="42">
        <v>24</v>
      </c>
      <c r="AL27" s="42">
        <v>74598.3</v>
      </c>
      <c r="AM27" s="42">
        <v>492.99299999999999</v>
      </c>
      <c r="AN27" s="42">
        <v>43.16</v>
      </c>
      <c r="AO27" s="42">
        <v>22.29</v>
      </c>
      <c r="AP27" s="42" t="s">
        <v>129</v>
      </c>
      <c r="AQ27" s="42">
        <v>24</v>
      </c>
      <c r="AR27" s="42">
        <v>48558.95</v>
      </c>
      <c r="AS27" s="42">
        <v>711.32799999999997</v>
      </c>
      <c r="AT27" s="42">
        <v>43.01</v>
      </c>
      <c r="AU27" s="42">
        <v>18.18</v>
      </c>
      <c r="AV27" s="42" t="s">
        <v>128</v>
      </c>
      <c r="AW27" s="42">
        <v>24</v>
      </c>
      <c r="AX27" s="42">
        <v>10116.6</v>
      </c>
      <c r="AY27" s="42">
        <v>1924.2</v>
      </c>
      <c r="AZ27" s="42">
        <v>43.1</v>
      </c>
      <c r="BA27" s="42">
        <v>21.21</v>
      </c>
      <c r="BB27" s="42" t="s">
        <v>128</v>
      </c>
      <c r="BC27" s="42">
        <v>24</v>
      </c>
      <c r="BD27" s="42">
        <v>22713.24</v>
      </c>
      <c r="BE27" s="42">
        <v>1189.53</v>
      </c>
      <c r="BF27" s="42">
        <v>43.23</v>
      </c>
      <c r="BG27" s="42">
        <v>20.440000000000001</v>
      </c>
      <c r="BH27" s="42" t="s">
        <v>128</v>
      </c>
      <c r="BI27" s="42">
        <v>24</v>
      </c>
      <c r="BJ27" s="42">
        <v>62263.64</v>
      </c>
      <c r="BK27" s="42">
        <v>664.83500000000004</v>
      </c>
      <c r="BL27" s="42">
        <v>43.14</v>
      </c>
      <c r="BM27" s="42">
        <v>20.81</v>
      </c>
      <c r="BN27" s="42" t="s">
        <v>128</v>
      </c>
      <c r="BO27" s="42">
        <v>24</v>
      </c>
      <c r="BP27" s="42">
        <v>142352.66</v>
      </c>
      <c r="BQ27" s="42">
        <v>2312.5830000000001</v>
      </c>
      <c r="BR27" s="42">
        <v>43</v>
      </c>
      <c r="BS27" s="42">
        <v>20.48</v>
      </c>
      <c r="BT27" s="42" t="s">
        <v>128</v>
      </c>
      <c r="BU27" s="42">
        <v>24</v>
      </c>
      <c r="BV27" s="42">
        <v>276.2</v>
      </c>
      <c r="BW27" s="42">
        <v>23.295999999999999</v>
      </c>
      <c r="BX27" s="42">
        <v>2.57</v>
      </c>
      <c r="BY27" s="42">
        <v>-1.55</v>
      </c>
      <c r="BZ27" s="42" t="s">
        <v>129</v>
      </c>
      <c r="CA27" s="42">
        <v>24</v>
      </c>
      <c r="CB27" s="42">
        <v>99392.7</v>
      </c>
      <c r="CC27" s="42">
        <v>2495.009</v>
      </c>
      <c r="CD27" s="42">
        <v>3.62</v>
      </c>
      <c r="CE27" s="42">
        <v>3.19</v>
      </c>
      <c r="CF27" s="42" t="s">
        <v>128</v>
      </c>
      <c r="CG27" s="42">
        <v>24</v>
      </c>
      <c r="CH27" s="42">
        <v>46608.21</v>
      </c>
      <c r="CI27" s="42">
        <v>360.904</v>
      </c>
      <c r="CJ27" s="42">
        <v>43.05</v>
      </c>
      <c r="CK27" s="42">
        <v>7.58</v>
      </c>
      <c r="CL27" s="42" t="s">
        <v>128</v>
      </c>
      <c r="CM27" s="42">
        <v>24</v>
      </c>
      <c r="CN27" s="42">
        <v>11538.82</v>
      </c>
      <c r="CO27" s="42">
        <v>319.17700000000002</v>
      </c>
      <c r="CP27" s="42">
        <v>3.1</v>
      </c>
      <c r="CQ27" s="42">
        <v>5.44</v>
      </c>
      <c r="CR27" s="42" t="s">
        <v>128</v>
      </c>
      <c r="CS27" s="42">
        <v>24</v>
      </c>
      <c r="CT27" s="42">
        <v>21433.42</v>
      </c>
      <c r="CU27" s="42">
        <v>765.80200000000002</v>
      </c>
      <c r="CV27" s="42">
        <v>43.12</v>
      </c>
      <c r="CW27" s="42">
        <v>20.260000000000002</v>
      </c>
      <c r="CX27" s="42" t="s">
        <v>128</v>
      </c>
      <c r="CY27" s="42">
        <v>24</v>
      </c>
      <c r="CZ27" s="42">
        <v>544613.5</v>
      </c>
      <c r="DA27" s="42">
        <v>471.98</v>
      </c>
      <c r="DB27" s="42">
        <v>5.07</v>
      </c>
      <c r="DC27" s="42">
        <v>-4.54</v>
      </c>
      <c r="DD27" s="42" t="s">
        <v>128</v>
      </c>
    </row>
    <row r="28" spans="1:108" x14ac:dyDescent="0.2">
      <c r="A28" s="42">
        <v>25</v>
      </c>
      <c r="B28" s="42">
        <v>1242698.3799999999</v>
      </c>
      <c r="C28" s="42">
        <v>1258.8440000000001</v>
      </c>
      <c r="D28" s="42">
        <v>3.63</v>
      </c>
      <c r="E28" s="42">
        <v>-10.47</v>
      </c>
      <c r="F28" s="42" t="s">
        <v>128</v>
      </c>
      <c r="G28" s="42">
        <v>25</v>
      </c>
      <c r="H28" s="42">
        <v>84506.4</v>
      </c>
      <c r="I28" s="42">
        <v>1337.43</v>
      </c>
      <c r="J28" s="42">
        <v>43.35</v>
      </c>
      <c r="K28" s="42">
        <v>18.5</v>
      </c>
      <c r="L28" s="42" t="s">
        <v>128</v>
      </c>
      <c r="M28" s="42">
        <v>25</v>
      </c>
      <c r="N28" s="42">
        <v>57530.76</v>
      </c>
      <c r="O28" s="42">
        <v>17044.3</v>
      </c>
      <c r="P28" s="42">
        <v>3.24</v>
      </c>
      <c r="Q28" s="42">
        <v>0.27</v>
      </c>
      <c r="R28" s="42" t="s">
        <v>128</v>
      </c>
      <c r="S28" s="42">
        <v>25</v>
      </c>
      <c r="T28" s="42">
        <v>82271.28</v>
      </c>
      <c r="U28" s="42">
        <v>1071.317</v>
      </c>
      <c r="V28" s="42">
        <v>43.31</v>
      </c>
      <c r="W28" s="42">
        <v>18.28</v>
      </c>
      <c r="X28" s="42" t="s">
        <v>128</v>
      </c>
      <c r="Y28" s="42">
        <v>25</v>
      </c>
      <c r="Z28" s="42">
        <v>43995.26</v>
      </c>
      <c r="AA28" s="42">
        <v>316.57</v>
      </c>
      <c r="AB28" s="42">
        <v>43.84</v>
      </c>
      <c r="AC28" s="42">
        <v>9.2200000000000006</v>
      </c>
      <c r="AD28" s="42" t="s">
        <v>128</v>
      </c>
      <c r="AE28" s="42">
        <v>25</v>
      </c>
      <c r="AF28" s="42">
        <v>23549.38</v>
      </c>
      <c r="AG28" s="42">
        <v>2726.1419999999998</v>
      </c>
      <c r="AH28" s="42">
        <v>3.28</v>
      </c>
      <c r="AI28" s="42">
        <v>-1.6</v>
      </c>
      <c r="AJ28" s="42" t="s">
        <v>129</v>
      </c>
      <c r="AK28" s="42">
        <v>25</v>
      </c>
      <c r="AL28" s="42">
        <v>71447.55</v>
      </c>
      <c r="AM28" s="42" t="s">
        <v>152</v>
      </c>
      <c r="AN28" s="42" t="s">
        <v>153</v>
      </c>
      <c r="AO28" s="42" t="s">
        <v>154</v>
      </c>
      <c r="AP28" s="42" t="s">
        <v>126</v>
      </c>
      <c r="AQ28" s="42">
        <v>25</v>
      </c>
      <c r="AR28" s="42">
        <v>46436.61</v>
      </c>
      <c r="AS28" s="42">
        <v>638.53899999999999</v>
      </c>
      <c r="AT28" s="42">
        <v>43.7</v>
      </c>
      <c r="AU28" s="42">
        <v>18.29</v>
      </c>
      <c r="AV28" s="42" t="s">
        <v>128</v>
      </c>
      <c r="AW28" s="42">
        <v>25</v>
      </c>
      <c r="AX28" s="42">
        <v>10132.6</v>
      </c>
      <c r="AY28" s="42">
        <v>1920.453</v>
      </c>
      <c r="AZ28" s="42">
        <v>43.78</v>
      </c>
      <c r="BA28" s="42">
        <v>21.27</v>
      </c>
      <c r="BB28" s="42" t="s">
        <v>128</v>
      </c>
      <c r="BC28" s="42">
        <v>25</v>
      </c>
      <c r="BD28" s="42">
        <v>22216.89</v>
      </c>
      <c r="BE28" s="42">
        <v>1120.1489999999999</v>
      </c>
      <c r="BF28" s="42">
        <v>43.91</v>
      </c>
      <c r="BG28" s="42">
        <v>21.04</v>
      </c>
      <c r="BH28" s="42" t="s">
        <v>128</v>
      </c>
      <c r="BI28" s="42">
        <v>25</v>
      </c>
      <c r="BJ28" s="42">
        <v>59980.85</v>
      </c>
      <c r="BK28" s="42">
        <v>603.755</v>
      </c>
      <c r="BL28" s="42">
        <v>43.83</v>
      </c>
      <c r="BM28" s="42">
        <v>20.440000000000001</v>
      </c>
      <c r="BN28" s="42" t="s">
        <v>128</v>
      </c>
      <c r="BO28" s="42">
        <v>25</v>
      </c>
      <c r="BP28" s="42">
        <v>136427.82999999999</v>
      </c>
      <c r="BQ28" s="42">
        <v>2081.8580000000002</v>
      </c>
      <c r="BR28" s="42">
        <v>43.71</v>
      </c>
      <c r="BS28" s="42">
        <v>20.440000000000001</v>
      </c>
      <c r="BT28" s="42" t="s">
        <v>128</v>
      </c>
      <c r="BU28" s="42">
        <v>25</v>
      </c>
      <c r="BV28" s="42">
        <v>247.46</v>
      </c>
      <c r="BW28" s="42">
        <v>17.571000000000002</v>
      </c>
      <c r="BX28" s="42">
        <v>2.73</v>
      </c>
      <c r="BY28" s="42">
        <v>0.06</v>
      </c>
      <c r="BZ28" s="42" t="s">
        <v>129</v>
      </c>
      <c r="CA28" s="42">
        <v>25</v>
      </c>
      <c r="CB28" s="42">
        <v>92604.33</v>
      </c>
      <c r="CC28" s="42">
        <v>2138.837</v>
      </c>
      <c r="CD28" s="42">
        <v>3.63</v>
      </c>
      <c r="CE28" s="42">
        <v>3.02</v>
      </c>
      <c r="CF28" s="42" t="s">
        <v>128</v>
      </c>
      <c r="CG28" s="42">
        <v>25</v>
      </c>
      <c r="CH28" s="42">
        <v>44581.88</v>
      </c>
      <c r="CI28" s="42">
        <v>324.149</v>
      </c>
      <c r="CJ28" s="42">
        <v>43.74</v>
      </c>
      <c r="CK28" s="42">
        <v>7.75</v>
      </c>
      <c r="CL28" s="42" t="s">
        <v>128</v>
      </c>
      <c r="CM28" s="42">
        <v>25</v>
      </c>
      <c r="CN28" s="42">
        <v>11565.85</v>
      </c>
      <c r="CO28" s="42">
        <v>326.71699999999998</v>
      </c>
      <c r="CP28" s="42">
        <v>3.11</v>
      </c>
      <c r="CQ28" s="42">
        <v>6.2</v>
      </c>
      <c r="CR28" s="42" t="s">
        <v>128</v>
      </c>
      <c r="CS28" s="42">
        <v>25</v>
      </c>
      <c r="CT28" s="42">
        <v>20662.48</v>
      </c>
      <c r="CU28" s="42">
        <v>698.93299999999999</v>
      </c>
      <c r="CV28" s="42">
        <v>43.8</v>
      </c>
      <c r="CW28" s="42">
        <v>20.59</v>
      </c>
      <c r="CX28" s="42" t="s">
        <v>128</v>
      </c>
      <c r="CY28" s="42">
        <v>25</v>
      </c>
      <c r="CZ28" s="42">
        <v>513235.38</v>
      </c>
      <c r="DA28" s="42">
        <v>419.839</v>
      </c>
      <c r="DB28" s="42">
        <v>5.09</v>
      </c>
      <c r="DC28" s="42">
        <v>-4.0199999999999996</v>
      </c>
      <c r="DD28" s="42" t="s">
        <v>129</v>
      </c>
    </row>
    <row r="29" spans="1:108" x14ac:dyDescent="0.2">
      <c r="A29" s="42">
        <v>26</v>
      </c>
      <c r="B29" s="42">
        <v>1183755.1299999999</v>
      </c>
      <c r="C29" s="42">
        <v>1146.8589999999999</v>
      </c>
      <c r="D29" s="42">
        <v>3.59</v>
      </c>
      <c r="E29" s="42">
        <v>-11.04</v>
      </c>
      <c r="G29" s="42">
        <v>26</v>
      </c>
      <c r="H29" s="42">
        <v>80931.38</v>
      </c>
      <c r="I29" s="42">
        <v>1214.6279999999999</v>
      </c>
      <c r="J29" s="42">
        <v>43.83</v>
      </c>
      <c r="K29" s="42">
        <v>19.45</v>
      </c>
      <c r="M29" s="42">
        <v>26</v>
      </c>
      <c r="N29" s="42">
        <v>56208.34</v>
      </c>
      <c r="O29" s="42">
        <v>16550.7</v>
      </c>
      <c r="P29" s="42">
        <v>3.26</v>
      </c>
      <c r="Q29" s="42">
        <v>0.08</v>
      </c>
      <c r="S29" s="42">
        <v>26</v>
      </c>
      <c r="T29" s="42">
        <v>80269.320000000007</v>
      </c>
      <c r="U29" s="42">
        <v>1002</v>
      </c>
      <c r="V29" s="42">
        <v>43.8</v>
      </c>
      <c r="W29" s="42">
        <v>17.899999999999999</v>
      </c>
      <c r="Y29" s="42">
        <v>26</v>
      </c>
      <c r="Z29" s="42">
        <v>43960.13</v>
      </c>
      <c r="AA29" s="42">
        <v>311.39100000000002</v>
      </c>
      <c r="AB29" s="42">
        <v>44.3</v>
      </c>
      <c r="AC29" s="42">
        <v>8.81</v>
      </c>
      <c r="AE29" s="42">
        <v>26</v>
      </c>
      <c r="AF29" s="42">
        <v>22884.240000000002</v>
      </c>
      <c r="AG29" s="42">
        <v>2564.8420000000001</v>
      </c>
      <c r="AH29" s="42">
        <v>3.28</v>
      </c>
      <c r="AI29" s="42">
        <v>-1.77</v>
      </c>
      <c r="AJ29" s="42" t="s">
        <v>133</v>
      </c>
      <c r="AK29" s="42">
        <v>26</v>
      </c>
      <c r="AL29" s="42">
        <v>70881.25</v>
      </c>
      <c r="AM29" s="42">
        <v>431.00299999999999</v>
      </c>
      <c r="AN29" s="42">
        <v>44.33</v>
      </c>
      <c r="AO29" s="42">
        <v>22.14</v>
      </c>
      <c r="AQ29" s="42">
        <v>26</v>
      </c>
      <c r="AR29" s="42">
        <v>47058.11</v>
      </c>
      <c r="AS29" s="42">
        <v>648.83900000000006</v>
      </c>
      <c r="AT29" s="42">
        <v>44.16</v>
      </c>
      <c r="AU29" s="42">
        <v>18.079999999999998</v>
      </c>
      <c r="AW29" s="42">
        <v>26</v>
      </c>
      <c r="AX29" s="42">
        <v>10928.12</v>
      </c>
      <c r="AY29" s="42">
        <v>2225.3110000000001</v>
      </c>
      <c r="AZ29" s="42">
        <v>44.25</v>
      </c>
      <c r="BA29" s="42">
        <v>20.07</v>
      </c>
      <c r="BC29" s="42">
        <v>26</v>
      </c>
      <c r="BD29" s="42">
        <v>21842.37</v>
      </c>
      <c r="BE29" s="42">
        <v>1065.529</v>
      </c>
      <c r="BF29" s="42">
        <v>44.37</v>
      </c>
      <c r="BG29" s="42">
        <v>20.079999999999998</v>
      </c>
      <c r="BI29" s="42">
        <v>26</v>
      </c>
      <c r="BJ29" s="42">
        <v>59105.29</v>
      </c>
      <c r="BK29" s="42">
        <v>579.75300000000004</v>
      </c>
      <c r="BL29" s="42">
        <v>44.3</v>
      </c>
      <c r="BM29" s="42">
        <v>20.73</v>
      </c>
      <c r="BO29" s="42">
        <v>26</v>
      </c>
      <c r="BP29" s="42">
        <v>134814</v>
      </c>
      <c r="BQ29" s="42">
        <v>2005.3150000000001</v>
      </c>
      <c r="BR29" s="42">
        <v>44.18</v>
      </c>
      <c r="BS29" s="42">
        <v>20.32</v>
      </c>
      <c r="BT29" s="42" t="s">
        <v>133</v>
      </c>
      <c r="BU29" s="42">
        <v>26</v>
      </c>
      <c r="BV29" s="42">
        <v>228.04</v>
      </c>
      <c r="BW29" s="42">
        <v>13.974</v>
      </c>
      <c r="BX29" s="42">
        <v>2.81</v>
      </c>
      <c r="BY29" s="42">
        <v>0.61</v>
      </c>
      <c r="BZ29" s="42" t="s">
        <v>133</v>
      </c>
      <c r="CA29" s="42">
        <v>26</v>
      </c>
      <c r="CB29" s="42">
        <v>95686.14</v>
      </c>
      <c r="CC29" s="42">
        <v>2297.9949999999999</v>
      </c>
      <c r="CD29" s="42">
        <v>3.61</v>
      </c>
      <c r="CE29" s="42">
        <v>2.79</v>
      </c>
      <c r="CG29" s="42">
        <v>26</v>
      </c>
      <c r="CH29" s="42">
        <v>44461.86</v>
      </c>
      <c r="CI29" s="42">
        <v>317.31599999999997</v>
      </c>
      <c r="CJ29" s="42">
        <v>44.22</v>
      </c>
      <c r="CK29" s="42">
        <v>7.28</v>
      </c>
      <c r="CM29" s="42">
        <v>26</v>
      </c>
      <c r="CN29" s="42">
        <v>10867.32</v>
      </c>
      <c r="CO29" s="42">
        <v>288.87200000000001</v>
      </c>
      <c r="CP29" s="42">
        <v>3.03</v>
      </c>
      <c r="CQ29" s="42">
        <v>5.59</v>
      </c>
      <c r="CS29" s="42">
        <v>26</v>
      </c>
      <c r="CT29" s="42">
        <v>23562.12</v>
      </c>
      <c r="CU29" s="42">
        <v>895.51099999999997</v>
      </c>
      <c r="CV29" s="42">
        <v>44.25</v>
      </c>
      <c r="CW29" s="42">
        <v>19.84</v>
      </c>
      <c r="CY29" s="42">
        <v>26</v>
      </c>
      <c r="CZ29" s="42">
        <v>521074.56</v>
      </c>
      <c r="DA29" s="42">
        <v>426.74</v>
      </c>
      <c r="DB29" s="42">
        <v>5.1100000000000003</v>
      </c>
      <c r="DC29" s="42">
        <v>-4.5</v>
      </c>
    </row>
    <row r="30" spans="1:108" x14ac:dyDescent="0.2">
      <c r="A30" s="42">
        <v>27</v>
      </c>
      <c r="B30" s="42">
        <v>1113542.25</v>
      </c>
      <c r="C30" s="42">
        <v>1021.327</v>
      </c>
      <c r="D30" s="42">
        <v>3.58</v>
      </c>
      <c r="E30" s="42">
        <v>-10.53</v>
      </c>
      <c r="G30" s="42">
        <v>27</v>
      </c>
      <c r="H30" s="42">
        <v>76561.83</v>
      </c>
      <c r="I30" s="42">
        <v>1100.288</v>
      </c>
      <c r="J30" s="42">
        <v>43.67</v>
      </c>
      <c r="K30" s="42">
        <v>19.77</v>
      </c>
      <c r="M30" s="42">
        <v>27</v>
      </c>
      <c r="N30" s="42">
        <v>54150.49</v>
      </c>
      <c r="O30" s="42">
        <v>16159.8</v>
      </c>
      <c r="P30" s="42">
        <v>3.25</v>
      </c>
      <c r="Q30" s="42">
        <v>2.67</v>
      </c>
      <c r="S30" s="42">
        <v>27</v>
      </c>
      <c r="T30" s="42">
        <v>81190.91</v>
      </c>
      <c r="U30" s="42">
        <v>1030.547</v>
      </c>
      <c r="V30" s="42">
        <v>43.6</v>
      </c>
      <c r="W30" s="42">
        <v>18.45</v>
      </c>
      <c r="Y30" s="42">
        <v>27</v>
      </c>
      <c r="Z30" s="42">
        <v>41505.18</v>
      </c>
      <c r="AA30" s="42">
        <v>283.47500000000002</v>
      </c>
      <c r="AB30" s="42">
        <v>44.15</v>
      </c>
      <c r="AC30" s="42">
        <v>10.07</v>
      </c>
      <c r="AE30" s="42">
        <v>27</v>
      </c>
      <c r="AF30" s="42">
        <v>22151.99</v>
      </c>
      <c r="AG30" s="42">
        <v>2419.2060000000001</v>
      </c>
      <c r="AH30" s="42">
        <v>3.31</v>
      </c>
      <c r="AI30" s="42">
        <v>1.73</v>
      </c>
      <c r="AJ30" s="42" t="s">
        <v>133</v>
      </c>
      <c r="AK30" s="42">
        <v>27</v>
      </c>
      <c r="AL30" s="42">
        <v>66232.100000000006</v>
      </c>
      <c r="AM30" s="42">
        <v>379.18</v>
      </c>
      <c r="AN30" s="42">
        <v>44.16</v>
      </c>
      <c r="AO30" s="42">
        <v>22.08</v>
      </c>
      <c r="AQ30" s="42">
        <v>27</v>
      </c>
      <c r="AR30" s="42">
        <v>44883.8</v>
      </c>
      <c r="AS30" s="42">
        <v>593.83000000000004</v>
      </c>
      <c r="AT30" s="42">
        <v>43.99</v>
      </c>
      <c r="AU30" s="42">
        <v>18.43</v>
      </c>
      <c r="AW30" s="42">
        <v>27</v>
      </c>
      <c r="AX30" s="42">
        <v>9242.4500000000007</v>
      </c>
      <c r="AY30" s="42">
        <v>1569.0429999999999</v>
      </c>
      <c r="AZ30" s="42">
        <v>44.07</v>
      </c>
      <c r="BA30" s="42">
        <v>20.95</v>
      </c>
      <c r="BC30" s="42">
        <v>27</v>
      </c>
      <c r="BD30" s="42">
        <v>21074.41</v>
      </c>
      <c r="BE30" s="42">
        <v>999.69399999999996</v>
      </c>
      <c r="BF30" s="42">
        <v>44.19</v>
      </c>
      <c r="BG30" s="42">
        <v>20.079999999999998</v>
      </c>
      <c r="BI30" s="42">
        <v>27</v>
      </c>
      <c r="BJ30" s="42">
        <v>56855.86</v>
      </c>
      <c r="BK30" s="42">
        <v>527.33299999999997</v>
      </c>
      <c r="BL30" s="42">
        <v>44.12</v>
      </c>
      <c r="BM30" s="42">
        <v>13.98</v>
      </c>
      <c r="BO30" s="42">
        <v>27</v>
      </c>
      <c r="BP30" s="42">
        <v>128298.91</v>
      </c>
      <c r="BQ30" s="42">
        <v>1851.546</v>
      </c>
      <c r="BR30" s="42">
        <v>44.02</v>
      </c>
      <c r="BS30" s="42">
        <v>22.46</v>
      </c>
      <c r="BT30" s="42" t="s">
        <v>133</v>
      </c>
      <c r="BU30" s="42">
        <v>27</v>
      </c>
      <c r="BV30" s="42">
        <v>214.65</v>
      </c>
      <c r="BW30" s="42">
        <v>13.125999999999999</v>
      </c>
      <c r="BX30" s="42">
        <v>2.71</v>
      </c>
      <c r="BY30" s="42">
        <v>5.05</v>
      </c>
      <c r="BZ30" s="42" t="s">
        <v>133</v>
      </c>
      <c r="CA30" s="42">
        <v>27</v>
      </c>
      <c r="CB30" s="42">
        <v>77999.58</v>
      </c>
      <c r="CC30" s="42">
        <v>1534.625</v>
      </c>
      <c r="CD30" s="42">
        <v>3.61</v>
      </c>
      <c r="CE30" s="42">
        <v>4.1399999999999997</v>
      </c>
      <c r="CG30" s="42">
        <v>27</v>
      </c>
      <c r="CH30" s="42">
        <v>43388.93</v>
      </c>
      <c r="CI30" s="42">
        <v>306.70299999999997</v>
      </c>
      <c r="CJ30" s="42">
        <v>44.05</v>
      </c>
      <c r="CK30" s="42">
        <v>8.68</v>
      </c>
      <c r="CL30" s="42" t="s">
        <v>133</v>
      </c>
      <c r="CM30" s="42">
        <v>27</v>
      </c>
      <c r="CN30" s="42">
        <v>10309.700000000001</v>
      </c>
      <c r="CO30" s="42">
        <v>260.61500000000001</v>
      </c>
      <c r="CP30" s="42">
        <v>3.05</v>
      </c>
      <c r="CQ30" s="42">
        <v>7.57</v>
      </c>
      <c r="CS30" s="42">
        <v>27</v>
      </c>
      <c r="CT30" s="42">
        <v>21455.84</v>
      </c>
      <c r="CU30" s="42">
        <v>762.07500000000005</v>
      </c>
      <c r="CV30" s="42">
        <v>44.07</v>
      </c>
      <c r="CW30" s="42">
        <v>23.72</v>
      </c>
      <c r="CY30" s="42">
        <v>27</v>
      </c>
      <c r="CZ30" s="42">
        <v>454648.88</v>
      </c>
      <c r="DA30" s="42">
        <v>325.51900000000001</v>
      </c>
      <c r="DB30" s="42">
        <v>5.14</v>
      </c>
      <c r="DC30" s="42">
        <v>-3.11</v>
      </c>
    </row>
    <row r="31" spans="1:108" x14ac:dyDescent="0.2">
      <c r="A31" s="42">
        <v>28</v>
      </c>
      <c r="B31" s="42">
        <v>1069724.1299999999</v>
      </c>
      <c r="C31" s="42">
        <v>942.46199999999999</v>
      </c>
      <c r="D31" s="42">
        <v>3.56</v>
      </c>
      <c r="E31" s="42">
        <v>-11.16</v>
      </c>
      <c r="G31" s="42">
        <v>28</v>
      </c>
      <c r="H31" s="42">
        <v>72804.240000000005</v>
      </c>
      <c r="I31" s="42">
        <v>990.654</v>
      </c>
      <c r="J31" s="42">
        <v>43.79</v>
      </c>
      <c r="K31" s="42">
        <v>20.93</v>
      </c>
      <c r="L31" s="42" t="s">
        <v>128</v>
      </c>
      <c r="M31" s="42">
        <v>28</v>
      </c>
      <c r="N31" s="42">
        <v>50470.02</v>
      </c>
      <c r="O31" s="42">
        <v>14813.3</v>
      </c>
      <c r="P31" s="42">
        <v>3.27</v>
      </c>
      <c r="Q31" s="42">
        <v>0.4</v>
      </c>
      <c r="R31" s="42" t="s">
        <v>128</v>
      </c>
      <c r="S31" s="42">
        <v>28</v>
      </c>
      <c r="T31" s="42">
        <v>74374.7</v>
      </c>
      <c r="U31" s="42">
        <v>864.33799999999997</v>
      </c>
      <c r="V31" s="42">
        <v>43.75</v>
      </c>
      <c r="W31" s="42">
        <v>19.13</v>
      </c>
      <c r="X31" s="42" t="s">
        <v>128</v>
      </c>
      <c r="Y31" s="42">
        <v>28</v>
      </c>
      <c r="Z31" s="42">
        <v>39471.440000000002</v>
      </c>
      <c r="AA31" s="42">
        <v>250.64099999999999</v>
      </c>
      <c r="AB31" s="42">
        <v>44.26</v>
      </c>
      <c r="AC31" s="42">
        <v>8.74</v>
      </c>
      <c r="AD31" s="42" t="s">
        <v>128</v>
      </c>
      <c r="AE31" s="42">
        <v>28</v>
      </c>
      <c r="AF31" s="42">
        <v>20580.310000000001</v>
      </c>
      <c r="AG31" s="42">
        <v>2062.7919999999999</v>
      </c>
      <c r="AH31" s="42">
        <v>3.27</v>
      </c>
      <c r="AI31" s="42">
        <v>-2.09</v>
      </c>
      <c r="AJ31" s="42" t="s">
        <v>129</v>
      </c>
      <c r="AK31" s="42">
        <v>28</v>
      </c>
      <c r="AL31" s="42">
        <v>63182.36</v>
      </c>
      <c r="AM31" s="42">
        <v>344.68700000000001</v>
      </c>
      <c r="AN31" s="42">
        <v>44.27</v>
      </c>
      <c r="AO31" s="42">
        <v>21.73</v>
      </c>
      <c r="AP31" s="42" t="s">
        <v>128</v>
      </c>
      <c r="AQ31" s="42">
        <v>28</v>
      </c>
      <c r="AR31" s="42">
        <v>42700.09</v>
      </c>
      <c r="AS31" s="42">
        <v>1144.99</v>
      </c>
      <c r="AT31" s="42">
        <v>44.05</v>
      </c>
      <c r="AU31" s="42">
        <v>18.260000000000002</v>
      </c>
      <c r="AV31" s="42" t="s">
        <v>129</v>
      </c>
      <c r="AW31" s="42">
        <v>28</v>
      </c>
      <c r="AX31" s="42">
        <v>9436.2000000000007</v>
      </c>
      <c r="AY31" s="42">
        <v>1648.585</v>
      </c>
      <c r="AZ31" s="42">
        <v>44.17</v>
      </c>
      <c r="BA31" s="42">
        <v>21.85</v>
      </c>
      <c r="BB31" s="42" t="s">
        <v>128</v>
      </c>
      <c r="BC31" s="42">
        <v>28</v>
      </c>
      <c r="BD31" s="42">
        <v>19886.689999999999</v>
      </c>
      <c r="BE31" s="42">
        <v>888.26800000000003</v>
      </c>
      <c r="BF31" s="42">
        <v>44.28</v>
      </c>
      <c r="BG31" s="42">
        <v>21.22</v>
      </c>
      <c r="BH31" s="42" t="s">
        <v>128</v>
      </c>
      <c r="BI31" s="42">
        <v>28</v>
      </c>
      <c r="BJ31" s="42">
        <v>53883.02</v>
      </c>
      <c r="BK31" s="42">
        <v>483.61099999999999</v>
      </c>
      <c r="BL31" s="42">
        <v>44.23</v>
      </c>
      <c r="BM31" s="42">
        <v>21.45</v>
      </c>
      <c r="BN31" s="42" t="s">
        <v>128</v>
      </c>
      <c r="BO31" s="42">
        <v>28</v>
      </c>
      <c r="BP31" s="42">
        <v>123044.07</v>
      </c>
      <c r="BQ31" s="42">
        <v>1670.0219999999999</v>
      </c>
      <c r="BR31" s="42">
        <v>44.14</v>
      </c>
      <c r="BS31" s="42">
        <v>20.32</v>
      </c>
      <c r="BT31" s="42" t="s">
        <v>128</v>
      </c>
      <c r="BU31" s="42">
        <v>28</v>
      </c>
      <c r="BV31" s="42">
        <v>210.39</v>
      </c>
      <c r="BW31" s="42">
        <v>12.188000000000001</v>
      </c>
      <c r="BX31" s="42">
        <v>2.75</v>
      </c>
      <c r="BY31" s="42">
        <v>0.37</v>
      </c>
      <c r="BZ31" s="42" t="s">
        <v>129</v>
      </c>
      <c r="CA31" s="42">
        <v>28</v>
      </c>
      <c r="CB31" s="42">
        <v>88050.880000000005</v>
      </c>
      <c r="CC31" s="42">
        <v>1974.0909999999999</v>
      </c>
      <c r="CD31" s="42">
        <v>3.6</v>
      </c>
      <c r="CE31" s="42">
        <v>2.76</v>
      </c>
      <c r="CF31" s="42" t="s">
        <v>128</v>
      </c>
      <c r="CG31" s="42">
        <v>28</v>
      </c>
      <c r="CH31" s="42">
        <v>40975.69</v>
      </c>
      <c r="CI31" s="42">
        <v>269.90699999999998</v>
      </c>
      <c r="CJ31" s="42">
        <v>44.16</v>
      </c>
      <c r="CK31" s="42">
        <v>7.28</v>
      </c>
      <c r="CL31" s="42" t="s">
        <v>128</v>
      </c>
      <c r="CM31" s="42">
        <v>28</v>
      </c>
      <c r="CN31" s="42">
        <v>10284.129999999999</v>
      </c>
      <c r="CO31" s="42">
        <v>265.04399999999998</v>
      </c>
      <c r="CP31" s="42">
        <v>2.97</v>
      </c>
      <c r="CQ31" s="42">
        <v>6.29</v>
      </c>
      <c r="CR31" s="42" t="s">
        <v>128</v>
      </c>
      <c r="CS31" s="42">
        <v>28</v>
      </c>
      <c r="CT31" s="42">
        <v>21345.87</v>
      </c>
      <c r="CU31" s="42" t="s">
        <v>155</v>
      </c>
      <c r="CV31" s="42" t="s">
        <v>156</v>
      </c>
      <c r="CW31" s="42" t="s">
        <v>157</v>
      </c>
      <c r="CX31" s="42" t="s">
        <v>126</v>
      </c>
      <c r="CY31" s="42">
        <v>28</v>
      </c>
      <c r="CZ31" s="42">
        <v>466187.31</v>
      </c>
      <c r="DA31" s="42">
        <v>342.40199999999999</v>
      </c>
      <c r="DB31" s="42">
        <v>5.1100000000000003</v>
      </c>
      <c r="DC31" s="42">
        <v>-3.86</v>
      </c>
      <c r="DD31" s="42" t="s">
        <v>128</v>
      </c>
    </row>
    <row r="32" spans="1:108" x14ac:dyDescent="0.2">
      <c r="A32" s="42">
        <v>29</v>
      </c>
      <c r="B32" s="42">
        <v>1155712.25</v>
      </c>
      <c r="C32" s="42">
        <v>1121.414</v>
      </c>
      <c r="D32" s="42">
        <v>3.55</v>
      </c>
      <c r="E32" s="42">
        <v>-11.22</v>
      </c>
      <c r="F32" s="42" t="s">
        <v>128</v>
      </c>
      <c r="G32" s="42">
        <v>29</v>
      </c>
      <c r="H32" s="42">
        <v>82121.119999999995</v>
      </c>
      <c r="I32" s="42">
        <v>1275.473</v>
      </c>
      <c r="J32" s="42">
        <v>43.42</v>
      </c>
      <c r="K32" s="42">
        <v>18.82</v>
      </c>
      <c r="L32" s="42" t="s">
        <v>128</v>
      </c>
      <c r="M32" s="42">
        <v>29</v>
      </c>
      <c r="N32" s="42">
        <v>53747.26</v>
      </c>
      <c r="O32" s="42">
        <v>15815.3</v>
      </c>
      <c r="P32" s="42">
        <v>3.25</v>
      </c>
      <c r="Q32" s="42">
        <v>-0.59</v>
      </c>
      <c r="R32" s="42" t="s">
        <v>128</v>
      </c>
      <c r="S32" s="42">
        <v>29</v>
      </c>
      <c r="T32" s="42">
        <v>80337.34</v>
      </c>
      <c r="U32" s="42">
        <v>1024.8320000000001</v>
      </c>
      <c r="V32" s="42">
        <v>43.39</v>
      </c>
      <c r="W32" s="42">
        <v>17.7</v>
      </c>
      <c r="X32" s="42" t="s">
        <v>128</v>
      </c>
      <c r="Y32" s="42">
        <v>29</v>
      </c>
      <c r="Z32" s="42">
        <v>44191.12</v>
      </c>
      <c r="AA32" s="42">
        <v>319.25700000000001</v>
      </c>
      <c r="AB32" s="42">
        <v>43.89</v>
      </c>
      <c r="AC32" s="42">
        <v>7.82</v>
      </c>
      <c r="AD32" s="42" t="s">
        <v>128</v>
      </c>
      <c r="AE32" s="42">
        <v>29</v>
      </c>
      <c r="AF32" s="42">
        <v>22249.68</v>
      </c>
      <c r="AG32" s="42">
        <v>2468.7649999999999</v>
      </c>
      <c r="AH32" s="42">
        <v>3.24</v>
      </c>
      <c r="AI32" s="42">
        <v>-3.49</v>
      </c>
      <c r="AJ32" s="42" t="s">
        <v>129</v>
      </c>
      <c r="AK32" s="42">
        <v>29</v>
      </c>
      <c r="AL32" s="42">
        <v>69100.98</v>
      </c>
      <c r="AM32" s="42">
        <v>419.226</v>
      </c>
      <c r="AN32" s="42">
        <v>43.94</v>
      </c>
      <c r="AO32" s="42">
        <v>21.73</v>
      </c>
      <c r="AP32" s="42" t="s">
        <v>128</v>
      </c>
      <c r="AQ32" s="42">
        <v>29</v>
      </c>
      <c r="AR32" s="42">
        <v>46249.66</v>
      </c>
      <c r="AS32" s="42">
        <v>748.15800000000002</v>
      </c>
      <c r="AT32" s="42">
        <v>43.75</v>
      </c>
      <c r="AU32" s="42">
        <v>17.87</v>
      </c>
      <c r="AV32" s="42" t="s">
        <v>129</v>
      </c>
      <c r="AW32" s="42">
        <v>29</v>
      </c>
      <c r="AX32" s="42">
        <v>9581.2099999999991</v>
      </c>
      <c r="AY32" s="42">
        <v>1697.934</v>
      </c>
      <c r="AZ32" s="42">
        <v>43.85</v>
      </c>
      <c r="BA32" s="42">
        <v>19.79</v>
      </c>
      <c r="BB32" s="42" t="s">
        <v>128</v>
      </c>
      <c r="BC32" s="42">
        <v>29</v>
      </c>
      <c r="BD32" s="42">
        <v>21136.15</v>
      </c>
      <c r="BE32" s="42">
        <v>1018.481</v>
      </c>
      <c r="BF32" s="42">
        <v>43.98</v>
      </c>
      <c r="BG32" s="42">
        <v>20.23</v>
      </c>
      <c r="BH32" s="42" t="s">
        <v>128</v>
      </c>
      <c r="BI32" s="42">
        <v>29</v>
      </c>
      <c r="BJ32" s="42">
        <v>57443.22</v>
      </c>
      <c r="BK32" s="42">
        <v>561.94100000000003</v>
      </c>
      <c r="BL32" s="42">
        <v>43.91</v>
      </c>
      <c r="BM32" s="42">
        <v>21.58</v>
      </c>
      <c r="BN32" s="42" t="s">
        <v>128</v>
      </c>
      <c r="BO32" s="42">
        <v>29</v>
      </c>
      <c r="BP32" s="42">
        <v>133462.89000000001</v>
      </c>
      <c r="BQ32" s="42">
        <v>1981.8040000000001</v>
      </c>
      <c r="BR32" s="42">
        <v>43.78</v>
      </c>
      <c r="BS32" s="42">
        <v>17.5</v>
      </c>
      <c r="BT32" s="42" t="s">
        <v>128</v>
      </c>
      <c r="BU32" s="42">
        <v>29</v>
      </c>
      <c r="BV32" s="42">
        <v>227.5</v>
      </c>
      <c r="BW32" s="42">
        <v>15.101000000000001</v>
      </c>
      <c r="BX32" s="42">
        <v>2.67</v>
      </c>
      <c r="BY32" s="42">
        <v>-0.7</v>
      </c>
      <c r="BZ32" s="42" t="s">
        <v>129</v>
      </c>
      <c r="CA32" s="42">
        <v>29</v>
      </c>
      <c r="CB32" s="42">
        <v>97782.720000000001</v>
      </c>
      <c r="CC32" s="42">
        <v>2444.0349999999999</v>
      </c>
      <c r="CD32" s="42">
        <v>3.6</v>
      </c>
      <c r="CE32" s="42">
        <v>2.59</v>
      </c>
      <c r="CF32" s="42" t="s">
        <v>128</v>
      </c>
      <c r="CG32" s="42">
        <v>29</v>
      </c>
      <c r="CH32" s="42">
        <v>44998.19</v>
      </c>
      <c r="CI32" s="42">
        <v>329.959</v>
      </c>
      <c r="CJ32" s="42">
        <v>43.82</v>
      </c>
      <c r="CK32" s="42">
        <v>6.24</v>
      </c>
      <c r="CL32" s="42" t="s">
        <v>128</v>
      </c>
      <c r="CM32" s="42">
        <v>29</v>
      </c>
      <c r="CN32" s="42">
        <v>11114.43</v>
      </c>
      <c r="CO32" s="42">
        <v>315.44</v>
      </c>
      <c r="CP32" s="42">
        <v>2.93</v>
      </c>
      <c r="CQ32" s="42">
        <v>4.4800000000000004</v>
      </c>
      <c r="CR32" s="42" t="s">
        <v>128</v>
      </c>
      <c r="CS32" s="42">
        <v>29</v>
      </c>
      <c r="CT32" s="42">
        <v>22758.11</v>
      </c>
      <c r="CU32" s="42">
        <v>864.98400000000004</v>
      </c>
      <c r="CV32" s="42">
        <v>43.86</v>
      </c>
      <c r="CW32" s="42">
        <v>23.26</v>
      </c>
      <c r="CX32" s="42" t="s">
        <v>128</v>
      </c>
      <c r="CY32" s="42">
        <v>29</v>
      </c>
      <c r="CZ32" s="42">
        <v>553498.56000000006</v>
      </c>
      <c r="DA32" s="42">
        <v>500.58100000000002</v>
      </c>
      <c r="DB32" s="42">
        <v>5.09</v>
      </c>
      <c r="DC32" s="42">
        <v>0.96</v>
      </c>
      <c r="DD32" s="42" t="s">
        <v>128</v>
      </c>
    </row>
    <row r="33" spans="1:108" x14ac:dyDescent="0.2">
      <c r="A33" s="42">
        <v>30</v>
      </c>
      <c r="B33" s="42">
        <v>1309720.6299999999</v>
      </c>
      <c r="C33" s="42">
        <v>1423.798</v>
      </c>
      <c r="D33" s="42">
        <v>3.6</v>
      </c>
      <c r="E33" s="42">
        <v>-11.18</v>
      </c>
      <c r="F33" s="42" t="s">
        <v>128</v>
      </c>
      <c r="G33" s="42">
        <v>30</v>
      </c>
      <c r="H33" s="42">
        <v>94294.19</v>
      </c>
      <c r="I33" s="42">
        <v>1688.0170000000001</v>
      </c>
      <c r="J33" s="42">
        <v>42.8</v>
      </c>
      <c r="K33" s="42">
        <v>17.45</v>
      </c>
      <c r="L33" s="42" t="s">
        <v>128</v>
      </c>
      <c r="M33" s="42">
        <v>30</v>
      </c>
      <c r="N33" s="42">
        <v>60499.32</v>
      </c>
      <c r="O33" s="42">
        <v>17951.599999999999</v>
      </c>
      <c r="P33" s="42">
        <v>3.21</v>
      </c>
      <c r="Q33" s="42">
        <v>-1.84</v>
      </c>
      <c r="R33" s="42" t="s">
        <v>128</v>
      </c>
      <c r="S33" s="42">
        <v>30</v>
      </c>
      <c r="T33" s="42">
        <v>88000.6</v>
      </c>
      <c r="U33" s="42">
        <v>1232.567</v>
      </c>
      <c r="V33" s="42">
        <v>42.79</v>
      </c>
      <c r="W33" s="42">
        <v>14.93</v>
      </c>
      <c r="X33" s="42" t="s">
        <v>128</v>
      </c>
      <c r="Y33" s="42">
        <v>30</v>
      </c>
      <c r="Z33" s="42" t="s">
        <v>158</v>
      </c>
      <c r="AA33" s="42" t="s">
        <v>159</v>
      </c>
      <c r="AB33" s="42" t="s">
        <v>160</v>
      </c>
      <c r="AC33" s="42" t="s">
        <v>161</v>
      </c>
      <c r="AD33" s="42" t="s">
        <v>126</v>
      </c>
      <c r="AE33" s="42">
        <v>30</v>
      </c>
      <c r="AF33" s="42">
        <v>25486.25</v>
      </c>
      <c r="AG33" s="42">
        <v>3257.8719999999998</v>
      </c>
      <c r="AH33" s="42">
        <v>3.22</v>
      </c>
      <c r="AI33" s="42">
        <v>-6.08</v>
      </c>
      <c r="AJ33" s="42" t="s">
        <v>129</v>
      </c>
      <c r="AK33" s="42">
        <v>30</v>
      </c>
      <c r="AL33" s="42">
        <v>79763.97</v>
      </c>
      <c r="AM33" s="42">
        <v>566.53800000000001</v>
      </c>
      <c r="AN33" s="42">
        <v>43.34</v>
      </c>
      <c r="AO33" s="42">
        <v>21.78</v>
      </c>
      <c r="AP33" s="42" t="s">
        <v>128</v>
      </c>
      <c r="AQ33" s="42">
        <v>30</v>
      </c>
      <c r="AR33" s="42">
        <v>52439.94</v>
      </c>
      <c r="AS33" s="42">
        <v>959.12099999999998</v>
      </c>
      <c r="AT33" s="42">
        <v>43.17</v>
      </c>
      <c r="AU33" s="42">
        <v>17.72</v>
      </c>
      <c r="AV33" s="42" t="s">
        <v>129</v>
      </c>
      <c r="AW33" s="42">
        <v>30</v>
      </c>
      <c r="AX33" s="42">
        <v>10967.33</v>
      </c>
      <c r="AY33" s="42">
        <v>2234.3510000000001</v>
      </c>
      <c r="AZ33" s="42">
        <v>43.29</v>
      </c>
      <c r="BA33" s="42">
        <v>18.010000000000002</v>
      </c>
      <c r="BB33" s="42" t="s">
        <v>128</v>
      </c>
      <c r="BC33" s="42">
        <v>30</v>
      </c>
      <c r="BD33" s="42">
        <v>23306.41</v>
      </c>
      <c r="BE33" s="42">
        <v>1262.21</v>
      </c>
      <c r="BF33" s="42">
        <v>43.44</v>
      </c>
      <c r="BG33" s="42">
        <v>21.54</v>
      </c>
      <c r="BH33" s="42" t="s">
        <v>128</v>
      </c>
      <c r="BI33" s="42">
        <v>30</v>
      </c>
      <c r="BJ33" s="42">
        <v>65399.24</v>
      </c>
      <c r="BK33" s="42">
        <v>737.95299999999997</v>
      </c>
      <c r="BL33" s="42">
        <v>43.34</v>
      </c>
      <c r="BM33" s="42">
        <v>21.68</v>
      </c>
      <c r="BN33" s="42" t="s">
        <v>128</v>
      </c>
      <c r="BO33" s="42">
        <v>30</v>
      </c>
      <c r="BP33" s="42">
        <v>152476.39000000001</v>
      </c>
      <c r="BQ33" s="42">
        <v>2662.1970000000001</v>
      </c>
      <c r="BR33" s="42">
        <v>43.16</v>
      </c>
      <c r="BS33" s="42">
        <v>20.260000000000002</v>
      </c>
      <c r="BT33" s="42" t="s">
        <v>129</v>
      </c>
      <c r="BU33" s="42">
        <v>30</v>
      </c>
      <c r="BV33" s="42">
        <v>232.7</v>
      </c>
      <c r="BW33" s="42">
        <v>15.688000000000001</v>
      </c>
      <c r="BX33" s="42">
        <v>2.63</v>
      </c>
      <c r="BY33" s="42">
        <v>-5.32</v>
      </c>
      <c r="BZ33" s="42" t="s">
        <v>129</v>
      </c>
      <c r="CA33" s="42">
        <v>30</v>
      </c>
      <c r="CB33" s="42">
        <v>109688.78</v>
      </c>
      <c r="CC33" s="42">
        <v>3089.9470000000001</v>
      </c>
      <c r="CD33" s="42">
        <v>3.61</v>
      </c>
      <c r="CE33" s="42">
        <v>2.4700000000000002</v>
      </c>
      <c r="CF33" s="42" t="s">
        <v>128</v>
      </c>
      <c r="CG33" s="42">
        <v>30</v>
      </c>
      <c r="CH33" s="42">
        <v>50589.440000000002</v>
      </c>
      <c r="CI33" s="42">
        <v>420.90499999999997</v>
      </c>
      <c r="CJ33" s="42">
        <v>43.23</v>
      </c>
      <c r="CK33" s="42">
        <v>5.4</v>
      </c>
      <c r="CL33" s="42" t="s">
        <v>129</v>
      </c>
      <c r="CM33" s="42">
        <v>30</v>
      </c>
      <c r="CN33" s="42">
        <v>11842.56</v>
      </c>
      <c r="CO33" s="42">
        <v>348.74799999999999</v>
      </c>
      <c r="CP33" s="42">
        <v>2.96</v>
      </c>
      <c r="CQ33" s="42">
        <v>-7.0000000000000007E-2</v>
      </c>
      <c r="CR33" s="42" t="s">
        <v>128</v>
      </c>
      <c r="CS33" s="42">
        <v>30</v>
      </c>
      <c r="CT33" s="42">
        <v>26477.19</v>
      </c>
      <c r="CU33" s="42">
        <v>1169.2380000000001</v>
      </c>
      <c r="CV33" s="42">
        <v>43.31</v>
      </c>
      <c r="CW33" s="42">
        <v>20.05</v>
      </c>
      <c r="CX33" s="42" t="s">
        <v>128</v>
      </c>
      <c r="CY33" s="42">
        <v>30</v>
      </c>
      <c r="CZ33" s="42">
        <v>636472.43999999994</v>
      </c>
      <c r="DA33" s="42">
        <v>670.654</v>
      </c>
      <c r="DB33" s="42">
        <v>5.0599999999999996</v>
      </c>
      <c r="DC33" s="42">
        <v>1.96</v>
      </c>
      <c r="DD33" s="42" t="s">
        <v>128</v>
      </c>
    </row>
    <row r="34" spans="1:108" x14ac:dyDescent="0.2">
      <c r="A34" s="42" t="s">
        <v>162</v>
      </c>
      <c r="B34" s="42" t="s">
        <v>163</v>
      </c>
      <c r="C34" s="42" t="s">
        <v>164</v>
      </c>
      <c r="D34" s="42" t="s">
        <v>165</v>
      </c>
      <c r="E34" s="42" t="s">
        <v>166</v>
      </c>
      <c r="F34" s="42" t="s">
        <v>126</v>
      </c>
      <c r="G34" s="42" t="s">
        <v>162</v>
      </c>
      <c r="H34" s="42">
        <v>2039248.48</v>
      </c>
      <c r="I34" s="42">
        <v>916.74099999999999</v>
      </c>
      <c r="J34" s="42">
        <v>43.28</v>
      </c>
      <c r="K34" s="42">
        <v>19.87</v>
      </c>
      <c r="L34" s="42" t="s">
        <v>129</v>
      </c>
      <c r="M34" s="42" t="s">
        <v>162</v>
      </c>
      <c r="N34" s="42">
        <v>359711869.92000002</v>
      </c>
      <c r="O34" s="42">
        <v>107638420.59999999</v>
      </c>
      <c r="P34" s="42">
        <v>3.25</v>
      </c>
      <c r="Q34" s="42">
        <v>1.56</v>
      </c>
      <c r="R34" s="42" t="s">
        <v>129</v>
      </c>
      <c r="S34" s="42" t="s">
        <v>162</v>
      </c>
      <c r="T34" s="42" t="s">
        <v>167</v>
      </c>
      <c r="U34" s="42" t="s">
        <v>168</v>
      </c>
      <c r="V34" s="42" t="s">
        <v>169</v>
      </c>
      <c r="W34" s="42" t="s">
        <v>170</v>
      </c>
      <c r="X34" s="42" t="s">
        <v>126</v>
      </c>
      <c r="Y34" s="42" t="s">
        <v>162</v>
      </c>
      <c r="Z34" s="42" t="s">
        <v>171</v>
      </c>
      <c r="AA34" s="42" t="s">
        <v>172</v>
      </c>
      <c r="AB34" s="42" t="s">
        <v>173</v>
      </c>
      <c r="AC34" s="42" t="s">
        <v>174</v>
      </c>
      <c r="AD34" s="42" t="s">
        <v>126</v>
      </c>
      <c r="AE34" s="42" t="s">
        <v>162</v>
      </c>
      <c r="AF34" s="42">
        <v>576702.53</v>
      </c>
      <c r="AG34" s="42">
        <v>1947.681</v>
      </c>
      <c r="AH34" s="42">
        <v>3.18</v>
      </c>
      <c r="AI34" s="42">
        <v>0.08</v>
      </c>
      <c r="AJ34" s="42" t="s">
        <v>129</v>
      </c>
      <c r="AK34" s="42" t="s">
        <v>162</v>
      </c>
      <c r="AL34" s="42" t="s">
        <v>175</v>
      </c>
      <c r="AM34" s="42" t="s">
        <v>176</v>
      </c>
      <c r="AN34" s="42" t="s">
        <v>177</v>
      </c>
      <c r="AO34" s="42" t="s">
        <v>178</v>
      </c>
      <c r="AP34" s="42" t="s">
        <v>126</v>
      </c>
      <c r="AQ34" s="42" t="s">
        <v>162</v>
      </c>
      <c r="AR34" s="42">
        <v>1190621.1100000001</v>
      </c>
      <c r="AS34" s="42">
        <v>522.54600000000005</v>
      </c>
      <c r="AT34" s="42">
        <v>43.65</v>
      </c>
      <c r="AU34" s="42">
        <v>18.09</v>
      </c>
      <c r="AV34" s="42" t="s">
        <v>129</v>
      </c>
      <c r="AW34" s="42" t="s">
        <v>162</v>
      </c>
      <c r="AX34" s="42">
        <v>252706.38</v>
      </c>
      <c r="AY34" s="42">
        <v>1360.925</v>
      </c>
      <c r="AZ34" s="42">
        <v>43.72</v>
      </c>
      <c r="BA34" s="42">
        <v>19.14</v>
      </c>
      <c r="BB34" s="42" t="s">
        <v>128</v>
      </c>
      <c r="BC34" s="42" t="s">
        <v>162</v>
      </c>
      <c r="BD34" s="42">
        <v>536034.86</v>
      </c>
      <c r="BE34" s="42">
        <v>756.11199999999997</v>
      </c>
      <c r="BF34" s="42">
        <v>43.83</v>
      </c>
      <c r="BG34" s="42">
        <v>19.77</v>
      </c>
      <c r="BH34" s="42" t="s">
        <v>128</v>
      </c>
      <c r="BI34" s="42" t="s">
        <v>162</v>
      </c>
      <c r="BJ34" s="42">
        <v>1467030.92</v>
      </c>
      <c r="BK34" s="42">
        <v>427.82499999999999</v>
      </c>
      <c r="BL34" s="42">
        <v>42.73</v>
      </c>
      <c r="BM34" s="42">
        <v>18.41</v>
      </c>
      <c r="BN34" s="42" t="s">
        <v>129</v>
      </c>
      <c r="BO34" s="42" t="s">
        <v>162</v>
      </c>
      <c r="BP34" s="42">
        <v>3390646.98</v>
      </c>
      <c r="BQ34" s="42">
        <v>1497.5630000000001</v>
      </c>
      <c r="BR34" s="42">
        <v>43.71</v>
      </c>
      <c r="BS34" s="42">
        <v>19.989999999999998</v>
      </c>
      <c r="BT34" s="42" t="s">
        <v>129</v>
      </c>
      <c r="BU34" s="42" t="s">
        <v>162</v>
      </c>
      <c r="BV34" s="42" t="s">
        <v>179</v>
      </c>
      <c r="BW34" s="42" t="s">
        <v>180</v>
      </c>
      <c r="BX34" s="42" t="s">
        <v>181</v>
      </c>
      <c r="BY34" s="42" t="s">
        <v>182</v>
      </c>
      <c r="BZ34" s="42" t="s">
        <v>126</v>
      </c>
      <c r="CA34" s="42" t="s">
        <v>162</v>
      </c>
      <c r="CB34" s="42" t="s">
        <v>183</v>
      </c>
      <c r="CC34" s="42" t="s">
        <v>184</v>
      </c>
      <c r="CD34" s="42" t="s">
        <v>185</v>
      </c>
      <c r="CE34" s="42" t="s">
        <v>186</v>
      </c>
      <c r="CF34" s="42" t="s">
        <v>126</v>
      </c>
      <c r="CG34" s="42" t="s">
        <v>162</v>
      </c>
      <c r="CH34" s="42" t="s">
        <v>187</v>
      </c>
      <c r="CI34" s="42" t="s">
        <v>188</v>
      </c>
      <c r="CJ34" s="42" t="s">
        <v>189</v>
      </c>
      <c r="CK34" s="42" t="s">
        <v>190</v>
      </c>
      <c r="CL34" s="42" t="s">
        <v>126</v>
      </c>
      <c r="CM34" s="42" t="s">
        <v>162</v>
      </c>
      <c r="CN34" s="42" t="s">
        <v>191</v>
      </c>
      <c r="CO34" s="42" t="s">
        <v>192</v>
      </c>
      <c r="CP34" s="42" t="s">
        <v>193</v>
      </c>
      <c r="CQ34" s="42" t="s">
        <v>194</v>
      </c>
      <c r="CR34" s="42" t="s">
        <v>126</v>
      </c>
      <c r="CS34" s="42" t="s">
        <v>162</v>
      </c>
      <c r="CT34" s="42" t="s">
        <v>195</v>
      </c>
      <c r="CU34" s="42" t="s">
        <v>196</v>
      </c>
      <c r="CV34" s="42" t="s">
        <v>189</v>
      </c>
      <c r="CW34" s="42" t="s">
        <v>197</v>
      </c>
      <c r="CX34" s="42" t="s">
        <v>126</v>
      </c>
      <c r="CY34" s="42" t="s">
        <v>162</v>
      </c>
      <c r="CZ34" s="42" t="s">
        <v>198</v>
      </c>
      <c r="DA34" s="42" t="s">
        <v>199</v>
      </c>
      <c r="DB34" s="42" t="s">
        <v>200</v>
      </c>
      <c r="DC34" s="42" t="s">
        <v>201</v>
      </c>
      <c r="DD34" s="42" t="s">
        <v>126</v>
      </c>
    </row>
    <row r="36" spans="1:108" x14ac:dyDescent="0.2">
      <c r="A36" s="228" t="s">
        <v>202</v>
      </c>
      <c r="B36" s="228"/>
      <c r="C36" s="228"/>
      <c r="D36" s="228"/>
      <c r="E36" s="228"/>
      <c r="F36" s="228"/>
      <c r="G36" s="228" t="s">
        <v>203</v>
      </c>
      <c r="H36" s="228"/>
      <c r="I36" s="228"/>
      <c r="J36" s="228"/>
      <c r="K36" s="228"/>
      <c r="L36" s="228"/>
      <c r="M36" s="228" t="s">
        <v>204</v>
      </c>
      <c r="N36" s="228"/>
      <c r="O36" s="228"/>
      <c r="P36" s="228"/>
      <c r="Q36" s="228"/>
      <c r="R36" s="228"/>
      <c r="S36" s="228" t="s">
        <v>205</v>
      </c>
      <c r="T36" s="228"/>
      <c r="U36" s="228"/>
      <c r="V36" s="228"/>
      <c r="W36" s="228"/>
      <c r="X36" s="228"/>
    </row>
    <row r="37" spans="1:108" x14ac:dyDescent="0.2">
      <c r="A37" s="42" t="s">
        <v>206</v>
      </c>
      <c r="G37" s="42" t="s">
        <v>207</v>
      </c>
      <c r="M37" s="42" t="s">
        <v>208</v>
      </c>
      <c r="S37" s="42" t="s">
        <v>105</v>
      </c>
    </row>
    <row r="38" spans="1:108" x14ac:dyDescent="0.2">
      <c r="A38" s="42" t="s">
        <v>121</v>
      </c>
      <c r="B38" s="42" t="s">
        <v>122</v>
      </c>
      <c r="C38" s="42" t="s">
        <v>123</v>
      </c>
      <c r="D38" s="42" t="s">
        <v>124</v>
      </c>
      <c r="E38" s="42" t="s">
        <v>125</v>
      </c>
      <c r="F38" s="42" t="s">
        <v>126</v>
      </c>
      <c r="G38" s="42" t="s">
        <v>121</v>
      </c>
      <c r="H38" s="42" t="s">
        <v>122</v>
      </c>
      <c r="I38" s="42" t="s">
        <v>123</v>
      </c>
      <c r="J38" s="42" t="s">
        <v>124</v>
      </c>
      <c r="K38" s="42" t="s">
        <v>125</v>
      </c>
      <c r="L38" s="42" t="s">
        <v>126</v>
      </c>
      <c r="M38" s="42" t="s">
        <v>121</v>
      </c>
      <c r="N38" s="42" t="s">
        <v>122</v>
      </c>
      <c r="O38" s="42" t="s">
        <v>123</v>
      </c>
      <c r="P38" s="42" t="s">
        <v>124</v>
      </c>
      <c r="Q38" s="42" t="s">
        <v>125</v>
      </c>
      <c r="R38" s="42" t="s">
        <v>126</v>
      </c>
      <c r="S38" s="42" t="s">
        <v>121</v>
      </c>
      <c r="T38" s="42" t="s">
        <v>122</v>
      </c>
      <c r="U38" s="42" t="s">
        <v>123</v>
      </c>
      <c r="V38" s="42" t="s">
        <v>124</v>
      </c>
      <c r="W38" s="42" t="s">
        <v>125</v>
      </c>
      <c r="X38" s="42" t="s">
        <v>126</v>
      </c>
    </row>
    <row r="39" spans="1:108" x14ac:dyDescent="0.2">
      <c r="A39" s="42">
        <v>1</v>
      </c>
      <c r="B39" s="42">
        <v>0</v>
      </c>
      <c r="C39" s="42">
        <v>0</v>
      </c>
      <c r="D39" s="42">
        <v>43.55</v>
      </c>
      <c r="E39" s="42">
        <v>-0.57999999999999996</v>
      </c>
      <c r="F39" s="42" t="s">
        <v>128</v>
      </c>
      <c r="G39" s="42">
        <v>1</v>
      </c>
      <c r="H39" s="42">
        <v>0</v>
      </c>
      <c r="I39" s="42">
        <v>0</v>
      </c>
      <c r="J39" s="42">
        <v>42.97</v>
      </c>
      <c r="K39" s="42">
        <v>-0.32</v>
      </c>
      <c r="L39" s="42" t="s">
        <v>128</v>
      </c>
      <c r="M39" s="42">
        <v>1</v>
      </c>
      <c r="N39" s="42">
        <v>0</v>
      </c>
      <c r="O39" s="42">
        <v>0</v>
      </c>
      <c r="P39" s="42">
        <v>43.9</v>
      </c>
      <c r="Q39" s="42">
        <v>2.39</v>
      </c>
      <c r="R39" s="42" t="s">
        <v>128</v>
      </c>
      <c r="S39" s="42">
        <v>1</v>
      </c>
      <c r="T39" s="42">
        <v>64293.06</v>
      </c>
      <c r="U39" s="42">
        <v>401.95499999999998</v>
      </c>
      <c r="V39" s="42">
        <v>43.88</v>
      </c>
      <c r="W39" s="42">
        <v>6.99</v>
      </c>
      <c r="X39" s="42" t="s">
        <v>128</v>
      </c>
      <c r="Y39" s="42">
        <f>B39+H39+N39+T39</f>
        <v>64293.06</v>
      </c>
    </row>
    <row r="40" spans="1:108" x14ac:dyDescent="0.2">
      <c r="A40" s="42">
        <v>2</v>
      </c>
      <c r="B40" s="42">
        <v>0</v>
      </c>
      <c r="C40" s="42">
        <v>0</v>
      </c>
      <c r="D40" s="42">
        <v>43.86</v>
      </c>
      <c r="E40" s="42">
        <v>2.42</v>
      </c>
      <c r="F40" s="42" t="s">
        <v>128</v>
      </c>
      <c r="G40" s="42">
        <v>2</v>
      </c>
      <c r="H40" s="42">
        <v>0</v>
      </c>
      <c r="I40" s="42">
        <v>0</v>
      </c>
      <c r="J40" s="42">
        <v>43.24</v>
      </c>
      <c r="K40" s="42">
        <v>2.76</v>
      </c>
      <c r="L40" s="42" t="s">
        <v>128</v>
      </c>
      <c r="M40" s="42">
        <v>2</v>
      </c>
      <c r="N40" s="42">
        <v>165697.25</v>
      </c>
      <c r="O40" s="42">
        <v>364.53899999999999</v>
      </c>
      <c r="P40" s="42">
        <v>43.63</v>
      </c>
      <c r="Q40" s="42">
        <v>7.05</v>
      </c>
      <c r="R40" s="42" t="s">
        <v>129</v>
      </c>
      <c r="S40" s="42">
        <v>2</v>
      </c>
      <c r="T40" s="42">
        <v>64702.83</v>
      </c>
      <c r="U40" s="42">
        <v>459.59500000000003</v>
      </c>
      <c r="V40" s="42">
        <v>43.62</v>
      </c>
      <c r="W40" s="42">
        <v>8.83</v>
      </c>
      <c r="X40" s="42" t="s">
        <v>128</v>
      </c>
      <c r="Y40" s="42">
        <f>B40+H40+N40+T40</f>
        <v>230400.08000000002</v>
      </c>
    </row>
    <row r="41" spans="1:108" x14ac:dyDescent="0.2">
      <c r="A41" s="42">
        <v>3</v>
      </c>
      <c r="B41" s="42">
        <v>0</v>
      </c>
      <c r="C41" s="42">
        <v>0</v>
      </c>
      <c r="D41" s="42">
        <v>43.46</v>
      </c>
      <c r="E41" s="42">
        <v>5.09</v>
      </c>
      <c r="F41" s="42" t="s">
        <v>128</v>
      </c>
      <c r="G41" s="42">
        <v>3</v>
      </c>
      <c r="H41" s="42">
        <v>0</v>
      </c>
      <c r="I41" s="42">
        <v>0</v>
      </c>
      <c r="J41" s="42">
        <v>43.08</v>
      </c>
      <c r="K41" s="42">
        <v>5.38</v>
      </c>
      <c r="L41" s="42" t="s">
        <v>128</v>
      </c>
      <c r="M41" s="42">
        <v>3</v>
      </c>
      <c r="N41" s="42">
        <v>24420.21</v>
      </c>
      <c r="O41" s="42">
        <v>48.905000000000001</v>
      </c>
      <c r="P41" s="42">
        <v>43.95</v>
      </c>
      <c r="Q41" s="42">
        <v>8.16</v>
      </c>
      <c r="R41" s="42" t="s">
        <v>129</v>
      </c>
      <c r="S41" s="42">
        <v>3</v>
      </c>
      <c r="T41" s="42">
        <v>58452.99</v>
      </c>
      <c r="U41" s="42">
        <v>388.27600000000001</v>
      </c>
      <c r="V41" s="42">
        <v>43.93</v>
      </c>
      <c r="W41" s="42">
        <v>9.77</v>
      </c>
      <c r="X41" s="42" t="s">
        <v>128</v>
      </c>
      <c r="Y41" s="42">
        <f t="shared" ref="Y41:Y68" si="0">B41+H41+N41+T41</f>
        <v>82873.2</v>
      </c>
    </row>
    <row r="42" spans="1:108" x14ac:dyDescent="0.2">
      <c r="A42" s="42">
        <v>4</v>
      </c>
      <c r="B42" s="42">
        <v>0</v>
      </c>
      <c r="C42" s="42">
        <v>0</v>
      </c>
      <c r="D42" s="42">
        <v>43.92</v>
      </c>
      <c r="E42" s="42">
        <v>3.7</v>
      </c>
      <c r="F42" s="42" t="s">
        <v>128</v>
      </c>
      <c r="G42" s="42">
        <v>4</v>
      </c>
      <c r="H42" s="42">
        <v>0</v>
      </c>
      <c r="I42" s="42">
        <v>0</v>
      </c>
      <c r="J42" s="42">
        <v>43.36</v>
      </c>
      <c r="K42" s="42">
        <v>3.95</v>
      </c>
      <c r="L42" s="42" t="s">
        <v>128</v>
      </c>
      <c r="M42" s="42">
        <v>4</v>
      </c>
      <c r="N42" s="42">
        <v>7004.63</v>
      </c>
      <c r="O42" s="42">
        <v>5.4459999999999997</v>
      </c>
      <c r="P42" s="42">
        <v>44.01</v>
      </c>
      <c r="Q42" s="42">
        <v>6.74</v>
      </c>
      <c r="R42" s="42" t="s">
        <v>129</v>
      </c>
      <c r="S42" s="42">
        <v>4</v>
      </c>
      <c r="T42" s="42">
        <v>54765.77</v>
      </c>
      <c r="U42" s="42">
        <v>345.17700000000002</v>
      </c>
      <c r="V42" s="42">
        <v>44</v>
      </c>
      <c r="W42" s="42">
        <v>8.81</v>
      </c>
      <c r="X42" s="42" t="s">
        <v>128</v>
      </c>
      <c r="Y42" s="42">
        <f t="shared" si="0"/>
        <v>61770.399999999994</v>
      </c>
    </row>
    <row r="43" spans="1:108" x14ac:dyDescent="0.2">
      <c r="A43" s="42">
        <v>5</v>
      </c>
      <c r="B43" s="42">
        <v>0</v>
      </c>
      <c r="C43" s="42">
        <v>0</v>
      </c>
      <c r="D43" s="42">
        <v>43.68</v>
      </c>
      <c r="E43" s="42">
        <v>3.06</v>
      </c>
      <c r="G43" s="42">
        <v>5</v>
      </c>
      <c r="H43" s="42">
        <v>0</v>
      </c>
      <c r="I43" s="42">
        <v>0</v>
      </c>
      <c r="J43" s="42">
        <v>42.94</v>
      </c>
      <c r="K43" s="42">
        <v>3.33</v>
      </c>
      <c r="M43" s="42">
        <v>5</v>
      </c>
      <c r="N43" s="42">
        <v>0</v>
      </c>
      <c r="O43" s="42">
        <v>0</v>
      </c>
      <c r="P43" s="42">
        <v>43.74</v>
      </c>
      <c r="Q43" s="42">
        <v>5.49</v>
      </c>
      <c r="S43" s="42">
        <v>5</v>
      </c>
      <c r="T43" s="42">
        <v>55750.13</v>
      </c>
      <c r="U43" s="42">
        <v>357.80500000000001</v>
      </c>
      <c r="V43" s="42">
        <v>43.73</v>
      </c>
      <c r="W43" s="42">
        <v>8.5399999999999991</v>
      </c>
      <c r="Y43" s="42">
        <f t="shared" si="0"/>
        <v>55750.13</v>
      </c>
    </row>
    <row r="44" spans="1:108" x14ac:dyDescent="0.2">
      <c r="A44" s="42">
        <v>6</v>
      </c>
      <c r="B44" s="42">
        <v>0</v>
      </c>
      <c r="C44" s="42">
        <v>0</v>
      </c>
      <c r="D44" s="42">
        <v>43.98</v>
      </c>
      <c r="E44" s="42">
        <v>8.4700000000000006</v>
      </c>
      <c r="G44" s="42">
        <v>6</v>
      </c>
      <c r="H44" s="42">
        <v>0</v>
      </c>
      <c r="I44" s="42">
        <v>0</v>
      </c>
      <c r="J44" s="42">
        <v>43.17</v>
      </c>
      <c r="K44" s="42">
        <v>8.64</v>
      </c>
      <c r="M44" s="42">
        <v>6</v>
      </c>
      <c r="N44" s="42">
        <v>0</v>
      </c>
      <c r="O44" s="42">
        <v>0</v>
      </c>
      <c r="P44" s="42">
        <v>43.74</v>
      </c>
      <c r="Q44" s="42">
        <v>10.65</v>
      </c>
      <c r="S44" s="42">
        <v>6</v>
      </c>
      <c r="T44" s="42">
        <v>56523.22</v>
      </c>
      <c r="U44" s="42">
        <v>374.97500000000002</v>
      </c>
      <c r="V44" s="42">
        <v>43.73</v>
      </c>
      <c r="W44" s="42">
        <v>10.85</v>
      </c>
      <c r="Y44" s="42">
        <f t="shared" si="0"/>
        <v>56523.22</v>
      </c>
    </row>
    <row r="45" spans="1:108" x14ac:dyDescent="0.2">
      <c r="A45" s="42">
        <v>7</v>
      </c>
      <c r="B45" s="42">
        <v>0</v>
      </c>
      <c r="C45" s="42">
        <v>0</v>
      </c>
      <c r="D45" s="42">
        <v>44.2</v>
      </c>
      <c r="E45" s="42">
        <v>12.87</v>
      </c>
      <c r="F45" s="42" t="s">
        <v>128</v>
      </c>
      <c r="G45" s="42">
        <v>7</v>
      </c>
      <c r="H45" s="42">
        <v>0</v>
      </c>
      <c r="I45" s="42">
        <v>0</v>
      </c>
      <c r="J45" s="42">
        <v>44.03</v>
      </c>
      <c r="K45" s="42">
        <v>13.11</v>
      </c>
      <c r="L45" s="42" t="s">
        <v>128</v>
      </c>
      <c r="M45" s="42">
        <v>7</v>
      </c>
      <c r="N45" s="42">
        <v>139265.63</v>
      </c>
      <c r="O45" s="42">
        <v>275.62900000000002</v>
      </c>
      <c r="P45" s="42">
        <v>44.53</v>
      </c>
      <c r="Q45" s="42">
        <v>15.77</v>
      </c>
      <c r="R45" s="42" t="s">
        <v>129</v>
      </c>
      <c r="S45" s="42">
        <v>7</v>
      </c>
      <c r="T45" s="42">
        <v>40159.65</v>
      </c>
      <c r="U45" s="42">
        <v>187.101</v>
      </c>
      <c r="V45" s="42">
        <v>44.52</v>
      </c>
      <c r="W45" s="42">
        <v>14.32</v>
      </c>
      <c r="X45" s="42" t="s">
        <v>128</v>
      </c>
      <c r="Y45" s="42">
        <f t="shared" si="0"/>
        <v>179425.28</v>
      </c>
    </row>
    <row r="46" spans="1:108" x14ac:dyDescent="0.2">
      <c r="A46" s="42">
        <v>8</v>
      </c>
      <c r="B46" s="42">
        <v>0</v>
      </c>
      <c r="C46" s="42">
        <v>0</v>
      </c>
      <c r="D46" s="42">
        <v>45.31</v>
      </c>
      <c r="E46" s="42">
        <v>10.72</v>
      </c>
      <c r="F46" s="42" t="s">
        <v>128</v>
      </c>
      <c r="G46" s="42">
        <v>8</v>
      </c>
      <c r="H46" s="42">
        <v>0</v>
      </c>
      <c r="I46" s="42">
        <v>0</v>
      </c>
      <c r="J46" s="42">
        <v>45</v>
      </c>
      <c r="K46" s="42">
        <v>10.93</v>
      </c>
      <c r="L46" s="42" t="s">
        <v>128</v>
      </c>
      <c r="M46" s="42">
        <v>8</v>
      </c>
      <c r="N46" s="42">
        <v>34058.53</v>
      </c>
      <c r="O46" s="42">
        <v>67.284999999999997</v>
      </c>
      <c r="P46" s="42">
        <v>45.58</v>
      </c>
      <c r="Q46" s="42">
        <v>13.56</v>
      </c>
      <c r="R46" s="42" t="s">
        <v>129</v>
      </c>
      <c r="S46" s="42">
        <v>8</v>
      </c>
      <c r="T46" s="42">
        <v>39771.61</v>
      </c>
      <c r="U46" s="42">
        <v>117.407</v>
      </c>
      <c r="V46" s="42">
        <v>45.56</v>
      </c>
      <c r="W46" s="42">
        <v>12.85</v>
      </c>
      <c r="X46" s="42" t="s">
        <v>128</v>
      </c>
      <c r="Y46" s="42">
        <f t="shared" si="0"/>
        <v>73830.14</v>
      </c>
    </row>
    <row r="47" spans="1:108" x14ac:dyDescent="0.2">
      <c r="A47" s="42">
        <v>9</v>
      </c>
      <c r="B47" s="42">
        <v>0</v>
      </c>
      <c r="C47" s="42">
        <v>0</v>
      </c>
      <c r="D47" s="42">
        <v>44.98</v>
      </c>
      <c r="E47" s="42">
        <v>12</v>
      </c>
      <c r="F47" s="42" t="s">
        <v>128</v>
      </c>
      <c r="G47" s="42">
        <v>9</v>
      </c>
      <c r="H47" s="42">
        <v>0</v>
      </c>
      <c r="I47" s="42">
        <v>0</v>
      </c>
      <c r="J47" s="42">
        <v>43.96</v>
      </c>
      <c r="K47" s="42">
        <v>12.15</v>
      </c>
      <c r="L47" s="42" t="s">
        <v>128</v>
      </c>
      <c r="M47" s="42">
        <v>9</v>
      </c>
      <c r="N47" s="42">
        <v>0</v>
      </c>
      <c r="O47" s="42">
        <v>0</v>
      </c>
      <c r="P47" s="42">
        <v>44.43</v>
      </c>
      <c r="Q47" s="42">
        <v>14.43</v>
      </c>
      <c r="R47" s="42" t="s">
        <v>128</v>
      </c>
      <c r="S47" s="42">
        <v>9</v>
      </c>
      <c r="T47" s="42">
        <v>36077.06</v>
      </c>
      <c r="U47" s="42">
        <v>136.267</v>
      </c>
      <c r="V47" s="42">
        <v>44.41</v>
      </c>
      <c r="W47" s="42">
        <v>13.4</v>
      </c>
      <c r="X47" s="42" t="s">
        <v>128</v>
      </c>
      <c r="Y47" s="42">
        <f t="shared" si="0"/>
        <v>36077.06</v>
      </c>
    </row>
    <row r="48" spans="1:108" x14ac:dyDescent="0.2">
      <c r="A48" s="42">
        <v>10</v>
      </c>
      <c r="B48" s="42">
        <v>0</v>
      </c>
      <c r="C48" s="42">
        <v>0</v>
      </c>
      <c r="D48" s="42">
        <v>42.95</v>
      </c>
      <c r="E48" s="42">
        <v>7.04</v>
      </c>
      <c r="F48" s="42" t="s">
        <v>128</v>
      </c>
      <c r="G48" s="42">
        <v>10</v>
      </c>
      <c r="H48" s="42">
        <v>0</v>
      </c>
      <c r="I48" s="42">
        <v>0</v>
      </c>
      <c r="J48" s="42">
        <v>42.53</v>
      </c>
      <c r="K48" s="42">
        <v>7.3</v>
      </c>
      <c r="L48" s="42" t="s">
        <v>128</v>
      </c>
      <c r="M48" s="42">
        <v>10</v>
      </c>
      <c r="N48" s="42">
        <v>35044.75</v>
      </c>
      <c r="O48" s="42">
        <v>34.085000000000001</v>
      </c>
      <c r="P48" s="42">
        <v>43.2</v>
      </c>
      <c r="Q48" s="42">
        <v>10.61</v>
      </c>
      <c r="R48" s="42" t="s">
        <v>129</v>
      </c>
      <c r="S48" s="42">
        <v>10</v>
      </c>
      <c r="T48" s="42">
        <v>40301.86</v>
      </c>
      <c r="U48" s="42">
        <v>124.254</v>
      </c>
      <c r="V48" s="42">
        <v>43.19</v>
      </c>
      <c r="W48" s="42">
        <v>10.69</v>
      </c>
      <c r="X48" s="42" t="s">
        <v>128</v>
      </c>
      <c r="Y48" s="42">
        <f t="shared" si="0"/>
        <v>75346.61</v>
      </c>
    </row>
    <row r="49" spans="1:25" x14ac:dyDescent="0.2">
      <c r="A49" s="42">
        <v>11</v>
      </c>
      <c r="B49" s="42">
        <v>0</v>
      </c>
      <c r="C49" s="42">
        <v>0</v>
      </c>
      <c r="D49" s="42">
        <v>42.63</v>
      </c>
      <c r="E49" s="42">
        <v>1.24</v>
      </c>
      <c r="F49" s="42" t="s">
        <v>128</v>
      </c>
      <c r="G49" s="42">
        <v>11</v>
      </c>
      <c r="H49" s="42">
        <v>0</v>
      </c>
      <c r="I49" s="42">
        <v>0</v>
      </c>
      <c r="J49" s="42">
        <v>42.1</v>
      </c>
      <c r="K49" s="42">
        <v>1.61</v>
      </c>
      <c r="L49" s="42" t="s">
        <v>128</v>
      </c>
      <c r="M49" s="42">
        <v>11</v>
      </c>
      <c r="N49" s="42">
        <v>13650.86</v>
      </c>
      <c r="O49" s="42">
        <v>12.62</v>
      </c>
      <c r="P49" s="42">
        <v>42.91</v>
      </c>
      <c r="Q49" s="42">
        <v>5.12</v>
      </c>
      <c r="R49" s="42" t="s">
        <v>129</v>
      </c>
      <c r="S49" s="42">
        <v>11</v>
      </c>
      <c r="T49" s="42">
        <v>48884.7</v>
      </c>
      <c r="U49" s="42">
        <v>276.60000000000002</v>
      </c>
      <c r="V49" s="42">
        <v>42.9</v>
      </c>
      <c r="W49" s="42">
        <v>8.01</v>
      </c>
      <c r="X49" s="42" t="s">
        <v>128</v>
      </c>
      <c r="Y49" s="42">
        <f t="shared" si="0"/>
        <v>62535.56</v>
      </c>
    </row>
    <row r="50" spans="1:25" x14ac:dyDescent="0.2">
      <c r="A50" s="42">
        <v>12</v>
      </c>
      <c r="B50" s="42">
        <v>0</v>
      </c>
      <c r="C50" s="42">
        <v>0</v>
      </c>
      <c r="D50" s="42">
        <v>43.63</v>
      </c>
      <c r="E50" s="42">
        <v>2.98</v>
      </c>
      <c r="G50" s="42">
        <v>12</v>
      </c>
      <c r="H50" s="42">
        <v>0</v>
      </c>
      <c r="I50" s="42">
        <v>0</v>
      </c>
      <c r="J50" s="42">
        <v>42.78</v>
      </c>
      <c r="K50" s="42">
        <v>3.19</v>
      </c>
      <c r="M50" s="42">
        <v>12</v>
      </c>
      <c r="N50" s="42">
        <v>0</v>
      </c>
      <c r="O50" s="42">
        <v>0</v>
      </c>
      <c r="P50" s="42">
        <v>43.59</v>
      </c>
      <c r="Q50" s="42">
        <v>5.61</v>
      </c>
      <c r="S50" s="42">
        <v>12</v>
      </c>
      <c r="T50" s="42">
        <v>51934.26</v>
      </c>
      <c r="U50" s="42">
        <v>335.084</v>
      </c>
      <c r="V50" s="42">
        <v>43.58</v>
      </c>
      <c r="W50" s="42">
        <v>8.67</v>
      </c>
      <c r="Y50" s="42">
        <f t="shared" si="0"/>
        <v>51934.26</v>
      </c>
    </row>
    <row r="51" spans="1:25" x14ac:dyDescent="0.2">
      <c r="A51" s="42">
        <v>13</v>
      </c>
      <c r="B51" s="42">
        <v>0</v>
      </c>
      <c r="C51" s="42">
        <v>0</v>
      </c>
      <c r="D51" s="42">
        <v>43.95</v>
      </c>
      <c r="E51" s="42">
        <v>4.4000000000000004</v>
      </c>
      <c r="G51" s="42">
        <v>13</v>
      </c>
      <c r="H51" s="42">
        <v>0</v>
      </c>
      <c r="I51" s="42">
        <v>0</v>
      </c>
      <c r="J51" s="42">
        <v>43.43</v>
      </c>
      <c r="K51" s="42">
        <v>4.63</v>
      </c>
      <c r="M51" s="42">
        <v>13</v>
      </c>
      <c r="N51" s="42">
        <v>24808.43</v>
      </c>
      <c r="O51" s="42">
        <v>40.968000000000004</v>
      </c>
      <c r="P51" s="42">
        <v>44.07</v>
      </c>
      <c r="Q51" s="42">
        <v>7.35</v>
      </c>
      <c r="R51" s="42" t="s">
        <v>133</v>
      </c>
      <c r="S51" s="42">
        <v>13</v>
      </c>
      <c r="T51" s="42">
        <v>56731.62</v>
      </c>
      <c r="U51" s="42">
        <v>392.81400000000002</v>
      </c>
      <c r="V51" s="42">
        <v>44.06</v>
      </c>
      <c r="W51" s="42">
        <v>8.6999999999999993</v>
      </c>
      <c r="Y51" s="42">
        <f t="shared" si="0"/>
        <v>81540.05</v>
      </c>
    </row>
    <row r="52" spans="1:25" x14ac:dyDescent="0.2">
      <c r="A52" s="42">
        <v>14</v>
      </c>
      <c r="B52" s="42">
        <v>0</v>
      </c>
      <c r="C52" s="42">
        <v>0</v>
      </c>
      <c r="D52" s="42">
        <v>43.83</v>
      </c>
      <c r="E52" s="42">
        <v>1.19</v>
      </c>
      <c r="F52" s="42" t="s">
        <v>128</v>
      </c>
      <c r="G52" s="42">
        <v>14</v>
      </c>
      <c r="H52" s="42">
        <v>0</v>
      </c>
      <c r="I52" s="42">
        <v>0</v>
      </c>
      <c r="J52" s="42">
        <v>43.42</v>
      </c>
      <c r="K52" s="42">
        <v>1.44</v>
      </c>
      <c r="L52" s="42" t="s">
        <v>128</v>
      </c>
      <c r="M52" s="42">
        <v>14</v>
      </c>
      <c r="N52" s="42">
        <v>92286.1</v>
      </c>
      <c r="O52" s="42">
        <v>189.68700000000001</v>
      </c>
      <c r="P52" s="42">
        <v>44.04</v>
      </c>
      <c r="Q52" s="42">
        <v>5.51</v>
      </c>
      <c r="R52" s="42" t="s">
        <v>129</v>
      </c>
      <c r="S52" s="42">
        <v>14</v>
      </c>
      <c r="T52" s="42">
        <v>58761.25</v>
      </c>
      <c r="U52" s="42">
        <v>412.06900000000002</v>
      </c>
      <c r="V52" s="42">
        <v>44.02</v>
      </c>
      <c r="W52" s="42">
        <v>7.4</v>
      </c>
      <c r="X52" s="42" t="s">
        <v>128</v>
      </c>
      <c r="Y52" s="42">
        <f t="shared" si="0"/>
        <v>151047.35</v>
      </c>
    </row>
    <row r="53" spans="1:25" x14ac:dyDescent="0.2">
      <c r="A53" s="42">
        <v>15</v>
      </c>
      <c r="B53" s="42">
        <v>0</v>
      </c>
      <c r="C53" s="42">
        <v>0</v>
      </c>
      <c r="D53" s="42">
        <v>43.43</v>
      </c>
      <c r="E53" s="42">
        <v>0</v>
      </c>
      <c r="F53" s="42" t="s">
        <v>128</v>
      </c>
      <c r="G53" s="42">
        <v>15</v>
      </c>
      <c r="H53" s="42">
        <v>0</v>
      </c>
      <c r="I53" s="42">
        <v>0</v>
      </c>
      <c r="J53" s="42">
        <v>42.96</v>
      </c>
      <c r="K53" s="42">
        <v>0.23</v>
      </c>
      <c r="L53" s="42" t="s">
        <v>128</v>
      </c>
      <c r="M53" s="42">
        <v>15</v>
      </c>
      <c r="N53" s="42">
        <v>32097.09</v>
      </c>
      <c r="O53" s="42">
        <v>27.439</v>
      </c>
      <c r="P53" s="42">
        <v>43.45</v>
      </c>
      <c r="Q53" s="42">
        <v>3.94</v>
      </c>
      <c r="R53" s="42" t="s">
        <v>129</v>
      </c>
      <c r="S53" s="42">
        <v>15</v>
      </c>
      <c r="T53" s="42">
        <v>62990.69</v>
      </c>
      <c r="U53" s="42">
        <v>462.57100000000003</v>
      </c>
      <c r="V53" s="42">
        <v>43.44</v>
      </c>
      <c r="W53" s="42">
        <v>6.43</v>
      </c>
      <c r="X53" s="42" t="s">
        <v>128</v>
      </c>
      <c r="Y53" s="42">
        <f t="shared" si="0"/>
        <v>95087.78</v>
      </c>
    </row>
    <row r="54" spans="1:25" x14ac:dyDescent="0.2">
      <c r="A54" s="42">
        <v>16</v>
      </c>
      <c r="B54" s="42">
        <v>0</v>
      </c>
      <c r="C54" s="42">
        <v>0</v>
      </c>
      <c r="D54" s="42">
        <v>43.06</v>
      </c>
      <c r="E54" s="42">
        <v>0.99</v>
      </c>
      <c r="F54" s="42" t="s">
        <v>128</v>
      </c>
      <c r="G54" s="42">
        <v>16</v>
      </c>
      <c r="H54" s="42">
        <v>0</v>
      </c>
      <c r="I54" s="42">
        <v>0</v>
      </c>
      <c r="J54" s="42">
        <v>42.41</v>
      </c>
      <c r="K54" s="42">
        <v>1.19</v>
      </c>
      <c r="L54" s="42" t="s">
        <v>128</v>
      </c>
      <c r="M54" s="42">
        <v>16</v>
      </c>
      <c r="N54" s="42">
        <v>0</v>
      </c>
      <c r="O54" s="42">
        <v>0</v>
      </c>
      <c r="P54" s="42">
        <v>43.15</v>
      </c>
      <c r="Q54" s="42">
        <v>3.39</v>
      </c>
      <c r="R54" s="42" t="s">
        <v>128</v>
      </c>
      <c r="S54" s="42">
        <v>16</v>
      </c>
      <c r="T54" s="42">
        <v>64055.02</v>
      </c>
      <c r="U54" s="42">
        <v>479.79599999999999</v>
      </c>
      <c r="V54" s="42">
        <v>43.14</v>
      </c>
      <c r="W54" s="42">
        <v>6.49</v>
      </c>
      <c r="X54" s="42" t="s">
        <v>128</v>
      </c>
      <c r="Y54" s="42">
        <f t="shared" si="0"/>
        <v>64055.02</v>
      </c>
    </row>
    <row r="55" spans="1:25" x14ac:dyDescent="0.2">
      <c r="A55" s="42">
        <v>17</v>
      </c>
      <c r="B55" s="42">
        <v>0</v>
      </c>
      <c r="C55" s="42">
        <v>0</v>
      </c>
      <c r="D55" s="42">
        <v>43.09</v>
      </c>
      <c r="E55" s="42">
        <v>-0.72</v>
      </c>
      <c r="F55" s="42" t="s">
        <v>128</v>
      </c>
      <c r="G55" s="42">
        <v>17</v>
      </c>
      <c r="H55" s="42">
        <v>0</v>
      </c>
      <c r="I55" s="42">
        <v>0</v>
      </c>
      <c r="J55" s="42">
        <v>42.66</v>
      </c>
      <c r="K55" s="42">
        <v>-0.45</v>
      </c>
      <c r="L55" s="42" t="s">
        <v>128</v>
      </c>
      <c r="M55" s="42">
        <v>17</v>
      </c>
      <c r="N55" s="42">
        <v>0</v>
      </c>
      <c r="O55" s="42">
        <v>0</v>
      </c>
      <c r="P55" s="42">
        <v>43.55</v>
      </c>
      <c r="Q55" s="42">
        <v>1.91</v>
      </c>
      <c r="R55" s="42" t="s">
        <v>128</v>
      </c>
      <c r="S55" s="42">
        <v>17</v>
      </c>
      <c r="T55" s="42">
        <v>64289.13</v>
      </c>
      <c r="U55" s="42">
        <v>476.69499999999999</v>
      </c>
      <c r="V55" s="42">
        <v>43.54</v>
      </c>
      <c r="W55" s="42">
        <v>5.97</v>
      </c>
      <c r="X55" s="42" t="s">
        <v>128</v>
      </c>
      <c r="Y55" s="42">
        <f t="shared" si="0"/>
        <v>64289.13</v>
      </c>
    </row>
    <row r="56" spans="1:25" x14ac:dyDescent="0.2">
      <c r="A56" s="42">
        <v>18</v>
      </c>
      <c r="B56" s="42">
        <v>0</v>
      </c>
      <c r="C56" s="42">
        <v>0</v>
      </c>
      <c r="D56" s="42">
        <v>43.61</v>
      </c>
      <c r="E56" s="42">
        <v>-0.93</v>
      </c>
      <c r="F56" s="42" t="s">
        <v>128</v>
      </c>
      <c r="G56" s="42">
        <v>18</v>
      </c>
      <c r="H56" s="42">
        <v>0</v>
      </c>
      <c r="I56" s="42">
        <v>0</v>
      </c>
      <c r="J56" s="42">
        <v>43.1</v>
      </c>
      <c r="K56" s="42">
        <v>-0.68</v>
      </c>
      <c r="L56" s="42" t="s">
        <v>128</v>
      </c>
      <c r="M56" s="42">
        <v>18</v>
      </c>
      <c r="N56" s="42">
        <v>0</v>
      </c>
      <c r="O56" s="42">
        <v>0</v>
      </c>
      <c r="P56" s="42">
        <v>43.94</v>
      </c>
      <c r="Q56" s="42">
        <v>1.67</v>
      </c>
      <c r="R56" s="42" t="s">
        <v>128</v>
      </c>
      <c r="S56" s="42">
        <v>18</v>
      </c>
      <c r="T56" s="42">
        <v>65166.37</v>
      </c>
      <c r="U56" s="42">
        <v>485.64499999999998</v>
      </c>
      <c r="V56" s="42">
        <v>43.93</v>
      </c>
      <c r="W56" s="42">
        <v>5.9</v>
      </c>
      <c r="X56" s="42" t="s">
        <v>128</v>
      </c>
      <c r="Y56" s="42">
        <f t="shared" si="0"/>
        <v>65166.37</v>
      </c>
    </row>
    <row r="57" spans="1:25" x14ac:dyDescent="0.2">
      <c r="A57" s="42">
        <v>19</v>
      </c>
      <c r="B57" s="42">
        <v>0</v>
      </c>
      <c r="C57" s="42">
        <v>0</v>
      </c>
      <c r="D57" s="42">
        <v>44.22</v>
      </c>
      <c r="E57" s="42">
        <v>-1.75</v>
      </c>
      <c r="G57" s="42">
        <v>19</v>
      </c>
      <c r="H57" s="42">
        <v>0</v>
      </c>
      <c r="I57" s="42">
        <v>0</v>
      </c>
      <c r="J57" s="42">
        <v>43.81</v>
      </c>
      <c r="K57" s="42">
        <v>-1.54</v>
      </c>
      <c r="M57" s="42">
        <v>19</v>
      </c>
      <c r="N57" s="42">
        <v>0</v>
      </c>
      <c r="O57" s="42">
        <v>0</v>
      </c>
      <c r="P57" s="42">
        <v>44.51</v>
      </c>
      <c r="Q57" s="42">
        <v>0.72</v>
      </c>
      <c r="S57" s="42">
        <v>19</v>
      </c>
      <c r="T57" s="42">
        <v>69371.199999999997</v>
      </c>
      <c r="U57" s="42">
        <v>529.19899999999996</v>
      </c>
      <c r="V57" s="42">
        <v>44.5</v>
      </c>
      <c r="W57" s="42">
        <v>5.03</v>
      </c>
      <c r="Y57" s="42">
        <f t="shared" si="0"/>
        <v>69371.199999999997</v>
      </c>
    </row>
    <row r="58" spans="1:25" x14ac:dyDescent="0.2">
      <c r="A58" s="42">
        <v>20</v>
      </c>
      <c r="B58" s="42">
        <v>0</v>
      </c>
      <c r="C58" s="42">
        <v>0</v>
      </c>
      <c r="D58" s="42">
        <v>44.74</v>
      </c>
      <c r="E58" s="42">
        <v>-0.28999999999999998</v>
      </c>
      <c r="G58" s="42">
        <v>20</v>
      </c>
      <c r="H58" s="42">
        <v>0</v>
      </c>
      <c r="I58" s="42">
        <v>0</v>
      </c>
      <c r="J58" s="42">
        <v>44.24</v>
      </c>
      <c r="K58" s="42">
        <v>-0.1</v>
      </c>
      <c r="M58" s="42">
        <v>20</v>
      </c>
      <c r="N58" s="42">
        <v>0</v>
      </c>
      <c r="O58" s="42">
        <v>0</v>
      </c>
      <c r="P58" s="42">
        <v>44.81</v>
      </c>
      <c r="Q58" s="42">
        <v>2.0299999999999998</v>
      </c>
      <c r="S58" s="42">
        <v>20</v>
      </c>
      <c r="T58" s="42">
        <v>73721.39</v>
      </c>
      <c r="U58" s="42">
        <v>391.505</v>
      </c>
      <c r="V58" s="42">
        <v>44.8</v>
      </c>
      <c r="W58" s="42">
        <v>5.22</v>
      </c>
      <c r="Y58" s="42">
        <f t="shared" si="0"/>
        <v>73721.39</v>
      </c>
    </row>
    <row r="59" spans="1:25" x14ac:dyDescent="0.2">
      <c r="A59" s="42">
        <v>21</v>
      </c>
      <c r="B59" s="42">
        <v>0</v>
      </c>
      <c r="C59" s="42">
        <v>0</v>
      </c>
      <c r="D59" s="42">
        <v>44.26</v>
      </c>
      <c r="E59" s="42">
        <v>0.18</v>
      </c>
      <c r="F59" s="42" t="s">
        <v>128</v>
      </c>
      <c r="G59" s="42">
        <v>21</v>
      </c>
      <c r="H59" s="42">
        <v>0</v>
      </c>
      <c r="I59" s="42">
        <v>0</v>
      </c>
      <c r="J59" s="42">
        <v>43.62</v>
      </c>
      <c r="K59" s="42">
        <v>0.41</v>
      </c>
      <c r="L59" s="42" t="s">
        <v>128</v>
      </c>
      <c r="M59" s="42">
        <v>21</v>
      </c>
      <c r="N59" s="42">
        <v>10159.379999999999</v>
      </c>
      <c r="O59" s="42">
        <v>13.124000000000001</v>
      </c>
      <c r="P59" s="42">
        <v>44.24</v>
      </c>
      <c r="Q59" s="42">
        <v>3.1</v>
      </c>
      <c r="R59" s="42" t="s">
        <v>129</v>
      </c>
      <c r="S59" s="42">
        <v>21</v>
      </c>
      <c r="T59" s="42">
        <v>67000.89</v>
      </c>
      <c r="U59" s="42">
        <v>437.63</v>
      </c>
      <c r="V59" s="42">
        <v>44.23</v>
      </c>
      <c r="W59" s="42">
        <v>5.53</v>
      </c>
      <c r="X59" s="42" t="s">
        <v>128</v>
      </c>
      <c r="Y59" s="42">
        <f t="shared" si="0"/>
        <v>77160.27</v>
      </c>
    </row>
    <row r="60" spans="1:25" x14ac:dyDescent="0.2">
      <c r="A60" s="42">
        <v>22</v>
      </c>
      <c r="B60" s="42">
        <v>0</v>
      </c>
      <c r="C60" s="42">
        <v>0</v>
      </c>
      <c r="D60" s="42">
        <v>43.41</v>
      </c>
      <c r="E60" s="42">
        <v>-2.31</v>
      </c>
      <c r="F60" s="42" t="s">
        <v>128</v>
      </c>
      <c r="G60" s="42">
        <v>22</v>
      </c>
      <c r="H60" s="42">
        <v>0</v>
      </c>
      <c r="I60" s="42">
        <v>0</v>
      </c>
      <c r="J60" s="42">
        <v>42.72</v>
      </c>
      <c r="K60" s="42">
        <v>-2.11</v>
      </c>
      <c r="L60" s="42" t="s">
        <v>128</v>
      </c>
      <c r="M60" s="42">
        <v>22</v>
      </c>
      <c r="N60" s="42">
        <v>0</v>
      </c>
      <c r="O60" s="42">
        <v>0</v>
      </c>
      <c r="P60" s="42">
        <v>43.47</v>
      </c>
      <c r="Q60" s="42">
        <v>0.32</v>
      </c>
      <c r="R60" s="42" t="s">
        <v>128</v>
      </c>
      <c r="S60" s="42">
        <v>22</v>
      </c>
      <c r="T60" s="42">
        <v>70349.11</v>
      </c>
      <c r="U60" s="42">
        <v>518.51499999999999</v>
      </c>
      <c r="V60" s="42">
        <v>43.45</v>
      </c>
      <c r="W60" s="42">
        <v>4.3600000000000003</v>
      </c>
      <c r="X60" s="42" t="s">
        <v>128</v>
      </c>
      <c r="Y60" s="42">
        <f t="shared" si="0"/>
        <v>70349.11</v>
      </c>
    </row>
    <row r="61" spans="1:25" x14ac:dyDescent="0.2">
      <c r="A61" s="42">
        <v>23</v>
      </c>
      <c r="B61" s="42">
        <v>0</v>
      </c>
      <c r="C61" s="42">
        <v>0</v>
      </c>
      <c r="D61" s="42">
        <v>43.16</v>
      </c>
      <c r="E61" s="42">
        <v>-3.51</v>
      </c>
      <c r="F61" s="42" t="s">
        <v>128</v>
      </c>
      <c r="G61" s="42">
        <v>23</v>
      </c>
      <c r="H61" s="42">
        <v>0</v>
      </c>
      <c r="I61" s="42">
        <v>0</v>
      </c>
      <c r="J61" s="42">
        <v>42.47</v>
      </c>
      <c r="K61" s="42">
        <v>-3.16</v>
      </c>
      <c r="L61" s="42" t="s">
        <v>128</v>
      </c>
      <c r="M61" s="42">
        <v>23</v>
      </c>
      <c r="N61" s="42">
        <v>0</v>
      </c>
      <c r="O61" s="42">
        <v>0</v>
      </c>
      <c r="P61" s="42">
        <v>43.25</v>
      </c>
      <c r="Q61" s="42">
        <v>-0.71</v>
      </c>
      <c r="R61" s="42" t="s">
        <v>128</v>
      </c>
      <c r="S61" s="42">
        <v>23</v>
      </c>
      <c r="T61" s="42">
        <v>70789.13</v>
      </c>
      <c r="U61" s="42">
        <v>532.93700000000001</v>
      </c>
      <c r="V61" s="42">
        <v>43.24</v>
      </c>
      <c r="W61" s="42">
        <v>4.32</v>
      </c>
      <c r="X61" s="42" t="s">
        <v>128</v>
      </c>
      <c r="Y61" s="42">
        <f t="shared" si="0"/>
        <v>70789.13</v>
      </c>
    </row>
    <row r="62" spans="1:25" x14ac:dyDescent="0.2">
      <c r="A62" s="42">
        <v>24</v>
      </c>
      <c r="B62" s="42">
        <v>0</v>
      </c>
      <c r="C62" s="42">
        <v>0</v>
      </c>
      <c r="D62" s="42">
        <v>43.25</v>
      </c>
      <c r="E62" s="42">
        <v>-2.56</v>
      </c>
      <c r="F62" s="42" t="s">
        <v>128</v>
      </c>
      <c r="G62" s="42">
        <v>24</v>
      </c>
      <c r="H62" s="42">
        <v>0</v>
      </c>
      <c r="I62" s="42">
        <v>0</v>
      </c>
      <c r="J62" s="42" t="s">
        <v>209</v>
      </c>
      <c r="K62" s="42">
        <v>-2.06</v>
      </c>
      <c r="L62" s="42" t="s">
        <v>126</v>
      </c>
      <c r="M62" s="42">
        <v>24</v>
      </c>
      <c r="N62" s="42">
        <v>145315.39000000001</v>
      </c>
      <c r="O62" s="42" t="s">
        <v>210</v>
      </c>
      <c r="P62" s="42" t="s">
        <v>211</v>
      </c>
      <c r="Q62" s="42">
        <v>3.47</v>
      </c>
      <c r="R62" s="42" t="s">
        <v>126</v>
      </c>
      <c r="S62" s="42">
        <v>24</v>
      </c>
      <c r="T62" s="42">
        <v>74030.350000000006</v>
      </c>
      <c r="U62" s="42" t="s">
        <v>212</v>
      </c>
      <c r="V62" s="42" t="s">
        <v>213</v>
      </c>
      <c r="W62" s="42" t="s">
        <v>214</v>
      </c>
      <c r="X62" s="42" t="s">
        <v>126</v>
      </c>
      <c r="Y62" s="42">
        <f t="shared" si="0"/>
        <v>219345.74000000002</v>
      </c>
    </row>
    <row r="63" spans="1:25" x14ac:dyDescent="0.2">
      <c r="A63" s="42">
        <v>25</v>
      </c>
      <c r="B63" s="42">
        <v>0</v>
      </c>
      <c r="C63" s="42">
        <v>0</v>
      </c>
      <c r="D63" s="42">
        <v>43.81</v>
      </c>
      <c r="E63" s="42">
        <v>-0.68</v>
      </c>
      <c r="F63" s="42" t="s">
        <v>128</v>
      </c>
      <c r="G63" s="42">
        <v>25</v>
      </c>
      <c r="H63" s="42">
        <v>0</v>
      </c>
      <c r="I63" s="42">
        <v>0</v>
      </c>
      <c r="J63" s="42">
        <v>43.63</v>
      </c>
      <c r="K63" s="42">
        <v>-0.39</v>
      </c>
      <c r="L63" s="42" t="s">
        <v>128</v>
      </c>
      <c r="M63" s="42">
        <v>25</v>
      </c>
      <c r="N63" s="42">
        <v>19866.91</v>
      </c>
      <c r="O63" s="42">
        <v>15.073</v>
      </c>
      <c r="P63" s="42">
        <v>44</v>
      </c>
      <c r="Q63" s="42">
        <v>3.72</v>
      </c>
      <c r="R63" s="42" t="s">
        <v>129</v>
      </c>
      <c r="S63" s="42">
        <v>25</v>
      </c>
      <c r="T63" s="42">
        <v>70626.41</v>
      </c>
      <c r="U63" s="42">
        <v>527.96</v>
      </c>
      <c r="V63" s="42">
        <v>43.99</v>
      </c>
      <c r="W63" s="42">
        <v>6.09</v>
      </c>
      <c r="X63" s="42" t="s">
        <v>128</v>
      </c>
      <c r="Y63" s="42">
        <f t="shared" si="0"/>
        <v>90493.32</v>
      </c>
    </row>
    <row r="64" spans="1:25" x14ac:dyDescent="0.2">
      <c r="A64" s="42">
        <v>26</v>
      </c>
      <c r="B64" s="42">
        <v>0</v>
      </c>
      <c r="C64" s="42">
        <v>0</v>
      </c>
      <c r="D64" s="42">
        <v>44.29</v>
      </c>
      <c r="E64" s="42">
        <v>-1.46</v>
      </c>
      <c r="G64" s="42">
        <v>26</v>
      </c>
      <c r="H64" s="42">
        <v>0</v>
      </c>
      <c r="I64" s="42">
        <v>0</v>
      </c>
      <c r="J64" s="42">
        <v>44.23</v>
      </c>
      <c r="K64" s="42">
        <v>-1.18</v>
      </c>
      <c r="M64" s="42">
        <v>26</v>
      </c>
      <c r="N64" s="42">
        <v>45938.2</v>
      </c>
      <c r="O64" s="42">
        <v>38.927</v>
      </c>
      <c r="P64" s="42">
        <v>44.47</v>
      </c>
      <c r="Q64" s="42">
        <v>3.22</v>
      </c>
      <c r="R64" s="42" t="s">
        <v>133</v>
      </c>
      <c r="S64" s="42">
        <v>26</v>
      </c>
      <c r="T64" s="42">
        <v>70153.009999999995</v>
      </c>
      <c r="U64" s="42">
        <v>515.178</v>
      </c>
      <c r="V64" s="42">
        <v>44.45</v>
      </c>
      <c r="W64" s="42">
        <v>5.61</v>
      </c>
      <c r="Y64" s="42">
        <f t="shared" si="0"/>
        <v>116091.20999999999</v>
      </c>
    </row>
    <row r="65" spans="1:25" x14ac:dyDescent="0.2">
      <c r="A65" s="42">
        <v>27</v>
      </c>
      <c r="B65" s="42">
        <v>0</v>
      </c>
      <c r="C65" s="42">
        <v>0</v>
      </c>
      <c r="D65" s="42">
        <v>44.59</v>
      </c>
      <c r="E65" s="42">
        <v>4.5999999999999996</v>
      </c>
      <c r="G65" s="42">
        <v>27</v>
      </c>
      <c r="H65" s="42">
        <v>0</v>
      </c>
      <c r="I65" s="42">
        <v>0</v>
      </c>
      <c r="J65" s="42">
        <v>44.15</v>
      </c>
      <c r="K65" s="42">
        <v>4.79</v>
      </c>
      <c r="M65" s="42">
        <v>27</v>
      </c>
      <c r="N65" s="42">
        <v>118024.16</v>
      </c>
      <c r="O65" s="42">
        <v>252.803</v>
      </c>
      <c r="P65" s="42">
        <v>44.28</v>
      </c>
      <c r="Q65" s="42">
        <v>7.69</v>
      </c>
      <c r="R65" s="42" t="s">
        <v>133</v>
      </c>
      <c r="S65" s="42">
        <v>27</v>
      </c>
      <c r="T65" s="42">
        <v>66366.95</v>
      </c>
      <c r="U65" s="42">
        <v>487.79899999999998</v>
      </c>
      <c r="V65" s="42">
        <v>44.27</v>
      </c>
      <c r="W65" s="42">
        <v>8.08</v>
      </c>
      <c r="Y65" s="42">
        <f t="shared" si="0"/>
        <v>184391.11</v>
      </c>
    </row>
    <row r="66" spans="1:25" x14ac:dyDescent="0.2">
      <c r="A66" s="42">
        <v>28</v>
      </c>
      <c r="B66" s="42">
        <v>0</v>
      </c>
      <c r="C66" s="42">
        <v>0</v>
      </c>
      <c r="D66" s="42">
        <v>43.98</v>
      </c>
      <c r="E66" s="42">
        <v>-0.46</v>
      </c>
      <c r="F66" s="42" t="s">
        <v>128</v>
      </c>
      <c r="G66" s="42">
        <v>28</v>
      </c>
      <c r="H66" s="42">
        <v>0</v>
      </c>
      <c r="I66" s="42">
        <v>0</v>
      </c>
      <c r="J66" s="42">
        <v>44.1</v>
      </c>
      <c r="K66" s="42">
        <v>-0.06</v>
      </c>
      <c r="L66" s="42" t="s">
        <v>128</v>
      </c>
      <c r="M66" s="42">
        <v>28</v>
      </c>
      <c r="N66" s="42">
        <v>58186.41</v>
      </c>
      <c r="O66" s="42">
        <v>85.804000000000002</v>
      </c>
      <c r="P66" s="42">
        <v>44.38</v>
      </c>
      <c r="Q66" s="42">
        <v>4.37</v>
      </c>
      <c r="R66" s="42" t="s">
        <v>129</v>
      </c>
      <c r="S66" s="42">
        <v>28</v>
      </c>
      <c r="T66" s="42">
        <v>63387.86</v>
      </c>
      <c r="U66" s="42">
        <v>437.74599999999998</v>
      </c>
      <c r="V66" s="42">
        <v>44.36</v>
      </c>
      <c r="W66" s="42">
        <v>6.21</v>
      </c>
      <c r="X66" s="42" t="s">
        <v>128</v>
      </c>
      <c r="Y66" s="42">
        <f t="shared" si="0"/>
        <v>121574.27</v>
      </c>
    </row>
    <row r="67" spans="1:25" x14ac:dyDescent="0.2">
      <c r="A67" s="42">
        <v>29</v>
      </c>
      <c r="B67" s="42">
        <v>0</v>
      </c>
      <c r="C67" s="42">
        <v>0</v>
      </c>
      <c r="D67" s="42">
        <v>43.98</v>
      </c>
      <c r="E67" s="42">
        <v>-3.19</v>
      </c>
      <c r="F67" s="42" t="s">
        <v>128</v>
      </c>
      <c r="G67" s="42">
        <v>29</v>
      </c>
      <c r="H67" s="42">
        <v>0</v>
      </c>
      <c r="I67" s="42">
        <v>0</v>
      </c>
      <c r="J67" s="42">
        <v>43.74</v>
      </c>
      <c r="K67" s="42">
        <v>-2.98</v>
      </c>
      <c r="L67" s="42" t="s">
        <v>128</v>
      </c>
      <c r="M67" s="42">
        <v>29</v>
      </c>
      <c r="N67" s="42">
        <v>0</v>
      </c>
      <c r="O67" s="42">
        <v>0</v>
      </c>
      <c r="P67" s="42">
        <v>44.07</v>
      </c>
      <c r="Q67" s="42">
        <v>-0.17</v>
      </c>
      <c r="R67" s="42" t="s">
        <v>128</v>
      </c>
      <c r="S67" s="42">
        <v>29</v>
      </c>
      <c r="T67" s="42">
        <v>69755.95</v>
      </c>
      <c r="U67" s="42">
        <v>509.375</v>
      </c>
      <c r="V67" s="42">
        <v>44.05</v>
      </c>
      <c r="W67" s="42">
        <v>3.97</v>
      </c>
      <c r="X67" s="42" t="s">
        <v>128</v>
      </c>
      <c r="Y67" s="42">
        <f>B67+H67+N67+T67</f>
        <v>69755.95</v>
      </c>
    </row>
    <row r="68" spans="1:25" x14ac:dyDescent="0.2">
      <c r="A68" s="42">
        <v>30</v>
      </c>
      <c r="B68" s="42">
        <v>0</v>
      </c>
      <c r="C68" s="42">
        <v>0</v>
      </c>
      <c r="D68" s="42">
        <v>43.12</v>
      </c>
      <c r="E68" s="42">
        <v>-7.97</v>
      </c>
      <c r="F68" s="42" t="s">
        <v>128</v>
      </c>
      <c r="G68" s="42">
        <v>30</v>
      </c>
      <c r="H68" s="42">
        <v>0</v>
      </c>
      <c r="I68" s="42">
        <v>0</v>
      </c>
      <c r="J68" s="42">
        <v>43.07</v>
      </c>
      <c r="K68" s="42">
        <v>-7.6</v>
      </c>
      <c r="L68" s="42" t="s">
        <v>128</v>
      </c>
      <c r="M68" s="42">
        <v>30</v>
      </c>
      <c r="N68" s="42">
        <v>0</v>
      </c>
      <c r="O68" s="42">
        <v>0</v>
      </c>
      <c r="P68" s="42">
        <v>43.53</v>
      </c>
      <c r="Q68" s="42">
        <v>-4.34</v>
      </c>
      <c r="R68" s="42" t="s">
        <v>128</v>
      </c>
      <c r="S68" s="42">
        <v>30</v>
      </c>
      <c r="T68" s="42">
        <v>77733.960000000006</v>
      </c>
      <c r="U68" s="42">
        <v>603.02099999999996</v>
      </c>
      <c r="V68" s="42">
        <v>43.51</v>
      </c>
      <c r="W68" s="42">
        <v>2.25</v>
      </c>
      <c r="X68" s="42" t="s">
        <v>128</v>
      </c>
      <c r="Y68" s="42">
        <f t="shared" si="0"/>
        <v>77733.960000000006</v>
      </c>
    </row>
    <row r="69" spans="1:25" x14ac:dyDescent="0.2">
      <c r="A69" s="42" t="s">
        <v>162</v>
      </c>
      <c r="B69" s="42">
        <v>0</v>
      </c>
      <c r="C69" s="42">
        <v>0</v>
      </c>
      <c r="D69" s="42">
        <v>43.55</v>
      </c>
      <c r="E69" s="42">
        <v>-0.57999999999999996</v>
      </c>
      <c r="F69" s="42" t="s">
        <v>128</v>
      </c>
      <c r="G69" s="42" t="s">
        <v>162</v>
      </c>
      <c r="H69" s="42" t="s">
        <v>141</v>
      </c>
      <c r="I69" s="42">
        <v>0</v>
      </c>
      <c r="J69" s="42" t="s">
        <v>215</v>
      </c>
      <c r="K69" s="42">
        <v>-0.32</v>
      </c>
      <c r="L69" s="42" t="s">
        <v>126</v>
      </c>
      <c r="M69" s="42" t="s">
        <v>162</v>
      </c>
      <c r="N69" s="42" t="s">
        <v>216</v>
      </c>
      <c r="O69" s="42" t="s">
        <v>217</v>
      </c>
      <c r="P69" s="42" t="s">
        <v>218</v>
      </c>
      <c r="Q69" s="42">
        <v>8.1999999999999993</v>
      </c>
      <c r="R69" s="42" t="s">
        <v>126</v>
      </c>
      <c r="S69" s="42" t="s">
        <v>162</v>
      </c>
      <c r="T69" s="42" t="s">
        <v>219</v>
      </c>
      <c r="U69" s="42" t="s">
        <v>220</v>
      </c>
      <c r="V69" s="42" t="s">
        <v>221</v>
      </c>
      <c r="W69" s="42" t="s">
        <v>222</v>
      </c>
      <c r="X69" s="42" t="s">
        <v>126</v>
      </c>
    </row>
    <row r="71" spans="1:25" x14ac:dyDescent="0.2">
      <c r="A71" s="228" t="s">
        <v>223</v>
      </c>
      <c r="B71" s="228"/>
      <c r="C71" s="228"/>
      <c r="D71" s="228"/>
      <c r="E71" s="228"/>
      <c r="F71" s="228"/>
      <c r="G71" s="228" t="s">
        <v>224</v>
      </c>
      <c r="H71" s="228"/>
      <c r="I71" s="228"/>
      <c r="J71" s="228"/>
      <c r="K71" s="228"/>
      <c r="L71" s="228"/>
    </row>
    <row r="72" spans="1:25" x14ac:dyDescent="0.2">
      <c r="A72" s="42" t="s">
        <v>225</v>
      </c>
      <c r="G72" s="42" t="s">
        <v>106</v>
      </c>
    </row>
    <row r="73" spans="1:25" x14ac:dyDescent="0.2">
      <c r="A73" s="42" t="s">
        <v>121</v>
      </c>
      <c r="B73" s="42" t="s">
        <v>122</v>
      </c>
      <c r="C73" s="42" t="s">
        <v>123</v>
      </c>
      <c r="D73" s="42" t="s">
        <v>124</v>
      </c>
      <c r="E73" s="42" t="s">
        <v>125</v>
      </c>
      <c r="F73" s="42" t="s">
        <v>126</v>
      </c>
      <c r="G73" s="42" t="s">
        <v>121</v>
      </c>
      <c r="H73" s="42" t="s">
        <v>122</v>
      </c>
      <c r="I73" s="42" t="s">
        <v>127</v>
      </c>
      <c r="J73" s="42" t="s">
        <v>124</v>
      </c>
      <c r="K73" s="42" t="s">
        <v>125</v>
      </c>
      <c r="L73" s="42" t="s">
        <v>126</v>
      </c>
    </row>
    <row r="74" spans="1:25" x14ac:dyDescent="0.2">
      <c r="A74" s="42">
        <v>1</v>
      </c>
      <c r="B74" s="42">
        <v>0</v>
      </c>
      <c r="C74" s="42">
        <v>0</v>
      </c>
      <c r="D74" s="42">
        <v>1.08</v>
      </c>
      <c r="E74" s="42">
        <v>0.48</v>
      </c>
      <c r="F74" s="42" t="s">
        <v>128</v>
      </c>
      <c r="G74" s="42">
        <v>1</v>
      </c>
      <c r="H74" s="42">
        <v>12932.72</v>
      </c>
      <c r="I74" s="42">
        <v>4392.6000000000004</v>
      </c>
      <c r="J74" s="42">
        <v>2.82</v>
      </c>
      <c r="K74" s="42">
        <v>0.01</v>
      </c>
      <c r="L74" s="42" t="s">
        <v>128</v>
      </c>
      <c r="M74" s="42">
        <f>B74+H74</f>
        <v>12932.72</v>
      </c>
    </row>
    <row r="75" spans="1:25" x14ac:dyDescent="0.2">
      <c r="A75" s="42">
        <v>2</v>
      </c>
      <c r="B75" s="42">
        <v>0</v>
      </c>
      <c r="C75" s="42">
        <v>0</v>
      </c>
      <c r="D75" s="42">
        <v>1.0900000000000001</v>
      </c>
      <c r="E75" s="42">
        <v>4.24</v>
      </c>
      <c r="F75" s="42" t="s">
        <v>128</v>
      </c>
      <c r="G75" s="42">
        <v>2</v>
      </c>
      <c r="H75" s="42">
        <v>13331.21</v>
      </c>
      <c r="I75" s="42">
        <v>4556.1000000000004</v>
      </c>
      <c r="J75" s="42">
        <v>2.82</v>
      </c>
      <c r="K75" s="42">
        <v>2.0099999999999998</v>
      </c>
      <c r="L75" s="42" t="s">
        <v>128</v>
      </c>
      <c r="M75" s="42">
        <f t="shared" ref="M75:M103" si="1">B75+H75</f>
        <v>13331.21</v>
      </c>
    </row>
    <row r="76" spans="1:25" x14ac:dyDescent="0.2">
      <c r="A76" s="42">
        <v>3</v>
      </c>
      <c r="B76" s="42">
        <v>0</v>
      </c>
      <c r="C76" s="42">
        <v>0</v>
      </c>
      <c r="D76" s="42">
        <v>1.0900000000000001</v>
      </c>
      <c r="E76" s="42">
        <v>5.91</v>
      </c>
      <c r="F76" s="42" t="s">
        <v>128</v>
      </c>
      <c r="G76" s="42">
        <v>3</v>
      </c>
      <c r="H76" s="42">
        <v>12507.58</v>
      </c>
      <c r="I76" s="42">
        <v>4264.8999999999996</v>
      </c>
      <c r="J76" s="42">
        <v>2.85</v>
      </c>
      <c r="K76" s="42">
        <v>3.78</v>
      </c>
      <c r="L76" s="42" t="s">
        <v>128</v>
      </c>
      <c r="M76" s="42">
        <f t="shared" si="1"/>
        <v>12507.58</v>
      </c>
    </row>
    <row r="77" spans="1:25" x14ac:dyDescent="0.2">
      <c r="A77" s="42">
        <v>4</v>
      </c>
      <c r="B77" s="42">
        <v>0</v>
      </c>
      <c r="C77" s="42">
        <v>0</v>
      </c>
      <c r="D77" s="42">
        <v>1.0900000000000001</v>
      </c>
      <c r="E77" s="42">
        <v>4.66</v>
      </c>
      <c r="F77" s="42" t="s">
        <v>128</v>
      </c>
      <c r="G77" s="42">
        <v>4</v>
      </c>
      <c r="H77" s="42">
        <v>11762.23</v>
      </c>
      <c r="I77" s="42">
        <v>3976.1</v>
      </c>
      <c r="J77" s="42">
        <v>2.86</v>
      </c>
      <c r="K77" s="42">
        <v>2.64</v>
      </c>
      <c r="L77" s="42" t="s">
        <v>128</v>
      </c>
      <c r="M77" s="42">
        <f t="shared" si="1"/>
        <v>11762.23</v>
      </c>
    </row>
    <row r="78" spans="1:25" x14ac:dyDescent="0.2">
      <c r="A78" s="42">
        <v>5</v>
      </c>
      <c r="B78" s="42">
        <v>0</v>
      </c>
      <c r="C78" s="42">
        <v>0</v>
      </c>
      <c r="D78" s="42">
        <v>1.08</v>
      </c>
      <c r="E78" s="42">
        <v>1.65</v>
      </c>
      <c r="G78" s="42">
        <v>5</v>
      </c>
      <c r="H78" s="42">
        <v>11617.28</v>
      </c>
      <c r="I78" s="42">
        <v>3908.7</v>
      </c>
      <c r="J78" s="42">
        <v>2.86</v>
      </c>
      <c r="K78" s="42">
        <v>1.3</v>
      </c>
      <c r="M78" s="42">
        <f t="shared" si="1"/>
        <v>11617.28</v>
      </c>
    </row>
    <row r="79" spans="1:25" x14ac:dyDescent="0.2">
      <c r="A79" s="42">
        <v>6</v>
      </c>
      <c r="B79" s="42">
        <v>0</v>
      </c>
      <c r="C79" s="42">
        <v>0</v>
      </c>
      <c r="D79" s="42">
        <v>1.1000000000000001</v>
      </c>
      <c r="E79" s="42">
        <v>8.6999999999999993</v>
      </c>
      <c r="G79" s="42">
        <v>6</v>
      </c>
      <c r="H79" s="42">
        <v>12598.1</v>
      </c>
      <c r="I79" s="42">
        <v>4305.3</v>
      </c>
      <c r="J79" s="42">
        <v>2.87</v>
      </c>
      <c r="K79" s="42">
        <v>5.73</v>
      </c>
      <c r="M79" s="42">
        <f t="shared" si="1"/>
        <v>12598.1</v>
      </c>
    </row>
    <row r="80" spans="1:25" x14ac:dyDescent="0.2">
      <c r="A80" s="42">
        <v>7</v>
      </c>
      <c r="B80" s="42">
        <v>0</v>
      </c>
      <c r="C80" s="42">
        <v>0</v>
      </c>
      <c r="D80" s="42">
        <v>1.1200000000000001</v>
      </c>
      <c r="E80" s="42">
        <v>14.37</v>
      </c>
      <c r="F80" s="42" t="s">
        <v>128</v>
      </c>
      <c r="G80" s="42">
        <v>7</v>
      </c>
      <c r="H80" s="42">
        <v>9706.25</v>
      </c>
      <c r="I80" s="42">
        <v>3278.8</v>
      </c>
      <c r="J80" s="42">
        <v>2.96</v>
      </c>
      <c r="K80" s="42">
        <v>11.25</v>
      </c>
      <c r="L80" s="42" t="s">
        <v>128</v>
      </c>
      <c r="M80" s="42">
        <f t="shared" si="1"/>
        <v>9706.25</v>
      </c>
    </row>
    <row r="81" spans="1:13" x14ac:dyDescent="0.2">
      <c r="A81" s="42">
        <v>8</v>
      </c>
      <c r="B81" s="42">
        <v>0</v>
      </c>
      <c r="C81" s="42">
        <v>0</v>
      </c>
      <c r="D81" s="42">
        <v>1.1100000000000001</v>
      </c>
      <c r="E81" s="42">
        <v>12.47</v>
      </c>
      <c r="F81" s="42" t="s">
        <v>128</v>
      </c>
      <c r="G81" s="42">
        <v>8</v>
      </c>
      <c r="H81" s="42">
        <v>8453.44</v>
      </c>
      <c r="I81" s="42">
        <v>2874.4</v>
      </c>
      <c r="J81" s="42">
        <v>2.92</v>
      </c>
      <c r="K81" s="42">
        <v>9.4600000000000009</v>
      </c>
      <c r="L81" s="42" t="s">
        <v>128</v>
      </c>
      <c r="M81" s="42">
        <f t="shared" si="1"/>
        <v>8453.44</v>
      </c>
    </row>
    <row r="82" spans="1:13" x14ac:dyDescent="0.2">
      <c r="A82" s="42">
        <v>9</v>
      </c>
      <c r="B82" s="42">
        <v>0</v>
      </c>
      <c r="C82" s="42">
        <v>0</v>
      </c>
      <c r="D82" s="42">
        <v>1.1100000000000001</v>
      </c>
      <c r="E82" s="42">
        <v>13.76</v>
      </c>
      <c r="F82" s="42" t="s">
        <v>128</v>
      </c>
      <c r="G82" s="42">
        <v>9</v>
      </c>
      <c r="H82" s="42">
        <v>7989.77</v>
      </c>
      <c r="I82" s="42">
        <v>2702.4</v>
      </c>
      <c r="J82" s="42">
        <v>2.95</v>
      </c>
      <c r="K82" s="42">
        <v>10.54</v>
      </c>
      <c r="L82" s="42" t="s">
        <v>128</v>
      </c>
      <c r="M82" s="42">
        <f t="shared" si="1"/>
        <v>7989.77</v>
      </c>
    </row>
    <row r="83" spans="1:13" x14ac:dyDescent="0.2">
      <c r="A83" s="42">
        <v>10</v>
      </c>
      <c r="B83" s="42">
        <v>0</v>
      </c>
      <c r="C83" s="42">
        <v>0</v>
      </c>
      <c r="D83" s="42">
        <v>1.1000000000000001</v>
      </c>
      <c r="E83" s="42">
        <v>9.09</v>
      </c>
      <c r="F83" s="42" t="s">
        <v>128</v>
      </c>
      <c r="G83" s="42">
        <v>10</v>
      </c>
      <c r="H83" s="42">
        <v>8093.01</v>
      </c>
      <c r="I83" s="42">
        <v>2727.1</v>
      </c>
      <c r="J83" s="42">
        <v>2.91</v>
      </c>
      <c r="K83" s="42">
        <v>6.66</v>
      </c>
      <c r="L83" s="42" t="s">
        <v>128</v>
      </c>
      <c r="M83" s="42">
        <f t="shared" si="1"/>
        <v>8093.01</v>
      </c>
    </row>
    <row r="84" spans="1:13" x14ac:dyDescent="0.2">
      <c r="A84" s="42">
        <v>11</v>
      </c>
      <c r="B84" s="42">
        <v>0</v>
      </c>
      <c r="C84" s="42">
        <v>0</v>
      </c>
      <c r="D84" s="42">
        <v>1.07</v>
      </c>
      <c r="E84" s="42">
        <v>2.27</v>
      </c>
      <c r="F84" s="42" t="s">
        <v>128</v>
      </c>
      <c r="G84" s="42">
        <v>11</v>
      </c>
      <c r="H84" s="42">
        <v>10232.69</v>
      </c>
      <c r="I84" s="42">
        <v>3422.2</v>
      </c>
      <c r="J84" s="42">
        <v>2.86</v>
      </c>
      <c r="K84" s="42">
        <v>-0.11</v>
      </c>
      <c r="L84" s="42" t="s">
        <v>128</v>
      </c>
      <c r="M84" s="42">
        <f t="shared" si="1"/>
        <v>10232.69</v>
      </c>
    </row>
    <row r="85" spans="1:13" x14ac:dyDescent="0.2">
      <c r="A85" s="42">
        <v>12</v>
      </c>
      <c r="B85" s="42">
        <v>0</v>
      </c>
      <c r="C85" s="42">
        <v>0</v>
      </c>
      <c r="D85" s="42">
        <v>1.08</v>
      </c>
      <c r="E85" s="42">
        <v>3.17</v>
      </c>
      <c r="G85" s="42">
        <v>12</v>
      </c>
      <c r="H85" s="42">
        <v>11031.33</v>
      </c>
      <c r="I85" s="42">
        <v>3716.4</v>
      </c>
      <c r="J85" s="42">
        <v>2.85</v>
      </c>
      <c r="K85" s="42">
        <v>0.23</v>
      </c>
      <c r="M85" s="42">
        <f t="shared" si="1"/>
        <v>11031.33</v>
      </c>
    </row>
    <row r="86" spans="1:13" x14ac:dyDescent="0.2">
      <c r="A86" s="42">
        <v>13</v>
      </c>
      <c r="B86" s="42">
        <v>0</v>
      </c>
      <c r="C86" s="42">
        <v>0</v>
      </c>
      <c r="D86" s="42">
        <v>1.08</v>
      </c>
      <c r="E86" s="42">
        <v>5.69</v>
      </c>
      <c r="G86" s="42">
        <v>13</v>
      </c>
      <c r="H86" s="42">
        <v>13002.68</v>
      </c>
      <c r="I86" s="42">
        <v>4483</v>
      </c>
      <c r="J86" s="42">
        <v>2.81</v>
      </c>
      <c r="K86" s="42">
        <v>2.08</v>
      </c>
      <c r="M86" s="42">
        <f t="shared" si="1"/>
        <v>13002.68</v>
      </c>
    </row>
    <row r="87" spans="1:13" x14ac:dyDescent="0.2">
      <c r="A87" s="42">
        <v>14</v>
      </c>
      <c r="B87" s="42">
        <v>0</v>
      </c>
      <c r="C87" s="42">
        <v>0</v>
      </c>
      <c r="D87" s="42">
        <v>1.07</v>
      </c>
      <c r="E87" s="42">
        <v>3.1</v>
      </c>
      <c r="F87" s="42" t="s">
        <v>128</v>
      </c>
      <c r="G87" s="42">
        <v>14</v>
      </c>
      <c r="H87" s="42">
        <v>12620.28</v>
      </c>
      <c r="I87" s="42">
        <v>4297.6000000000004</v>
      </c>
      <c r="J87" s="42">
        <v>2.84</v>
      </c>
      <c r="K87" s="42">
        <v>2.4</v>
      </c>
      <c r="L87" s="42" t="s">
        <v>128</v>
      </c>
      <c r="M87" s="42">
        <f t="shared" si="1"/>
        <v>12620.28</v>
      </c>
    </row>
    <row r="88" spans="1:13" x14ac:dyDescent="0.2">
      <c r="A88" s="42">
        <v>15</v>
      </c>
      <c r="B88" s="42">
        <v>0</v>
      </c>
      <c r="C88" s="42">
        <v>0</v>
      </c>
      <c r="D88" s="42">
        <v>1.06</v>
      </c>
      <c r="E88" s="42">
        <v>1.35</v>
      </c>
      <c r="F88" s="42" t="s">
        <v>128</v>
      </c>
      <c r="G88" s="42">
        <v>15</v>
      </c>
      <c r="H88" s="42">
        <v>13313.93</v>
      </c>
      <c r="I88" s="42">
        <v>4530.7</v>
      </c>
      <c r="J88" s="42">
        <v>2.83</v>
      </c>
      <c r="K88" s="42">
        <v>1.8</v>
      </c>
      <c r="L88" s="42" t="s">
        <v>128</v>
      </c>
      <c r="M88" s="42">
        <f t="shared" si="1"/>
        <v>13313.93</v>
      </c>
    </row>
    <row r="89" spans="1:13" x14ac:dyDescent="0.2">
      <c r="A89" s="42">
        <v>16</v>
      </c>
      <c r="B89" s="42">
        <v>0</v>
      </c>
      <c r="C89" s="42">
        <v>0</v>
      </c>
      <c r="D89" s="42">
        <v>1.06</v>
      </c>
      <c r="E89" s="42">
        <v>0.65</v>
      </c>
      <c r="F89" s="42" t="s">
        <v>128</v>
      </c>
      <c r="G89" s="42">
        <v>16</v>
      </c>
      <c r="H89" s="42">
        <v>14002.15</v>
      </c>
      <c r="I89" s="42">
        <v>4764.2</v>
      </c>
      <c r="J89" s="42">
        <v>2.83</v>
      </c>
      <c r="K89" s="42">
        <v>1.48</v>
      </c>
      <c r="L89" s="42" t="s">
        <v>128</v>
      </c>
      <c r="M89" s="42">
        <f t="shared" si="1"/>
        <v>14002.15</v>
      </c>
    </row>
    <row r="90" spans="1:13" x14ac:dyDescent="0.2">
      <c r="A90" s="42">
        <v>17</v>
      </c>
      <c r="B90" s="42">
        <v>0</v>
      </c>
      <c r="C90" s="42">
        <v>0</v>
      </c>
      <c r="D90" s="42">
        <v>1.06</v>
      </c>
      <c r="E90" s="42">
        <v>0.3</v>
      </c>
      <c r="F90" s="42" t="s">
        <v>128</v>
      </c>
      <c r="G90" s="42">
        <v>17</v>
      </c>
      <c r="H90" s="42">
        <v>14452.4</v>
      </c>
      <c r="I90" s="42">
        <v>4930.7</v>
      </c>
      <c r="J90" s="42">
        <v>2.82</v>
      </c>
      <c r="K90" s="42">
        <v>1.1200000000000001</v>
      </c>
      <c r="L90" s="42" t="s">
        <v>128</v>
      </c>
      <c r="M90" s="42">
        <f t="shared" si="1"/>
        <v>14452.4</v>
      </c>
    </row>
    <row r="91" spans="1:13" x14ac:dyDescent="0.2">
      <c r="A91" s="42">
        <v>18</v>
      </c>
      <c r="B91" s="42">
        <v>0</v>
      </c>
      <c r="C91" s="42">
        <v>0</v>
      </c>
      <c r="D91" s="42">
        <v>1.06</v>
      </c>
      <c r="E91" s="42">
        <v>-0.98</v>
      </c>
      <c r="F91" s="42" t="s">
        <v>128</v>
      </c>
      <c r="G91" s="42">
        <v>18</v>
      </c>
      <c r="H91" s="42">
        <v>14705.07</v>
      </c>
      <c r="I91" s="42">
        <v>5026.1000000000004</v>
      </c>
      <c r="J91" s="42">
        <v>2.81</v>
      </c>
      <c r="K91" s="42">
        <v>0.39</v>
      </c>
      <c r="L91" s="42" t="s">
        <v>128</v>
      </c>
      <c r="M91" s="42">
        <f t="shared" si="1"/>
        <v>14705.07</v>
      </c>
    </row>
    <row r="92" spans="1:13" x14ac:dyDescent="0.2">
      <c r="A92" s="42">
        <v>19</v>
      </c>
      <c r="B92" s="42">
        <v>0</v>
      </c>
      <c r="C92" s="42">
        <v>0</v>
      </c>
      <c r="D92" s="42">
        <v>1.05</v>
      </c>
      <c r="E92" s="42">
        <v>-2.13</v>
      </c>
      <c r="G92" s="42">
        <v>19</v>
      </c>
      <c r="H92" s="42">
        <v>15930.45</v>
      </c>
      <c r="I92" s="42">
        <v>5594.8</v>
      </c>
      <c r="J92" s="42">
        <v>2.71</v>
      </c>
      <c r="K92" s="42">
        <v>-1.62</v>
      </c>
      <c r="M92" s="42">
        <f t="shared" si="1"/>
        <v>15930.45</v>
      </c>
    </row>
    <row r="93" spans="1:13" x14ac:dyDescent="0.2">
      <c r="A93" s="42">
        <v>20</v>
      </c>
      <c r="B93" s="42">
        <v>0</v>
      </c>
      <c r="C93" s="42">
        <v>0</v>
      </c>
      <c r="D93" s="42">
        <v>1.06</v>
      </c>
      <c r="E93" s="42">
        <v>-0.19</v>
      </c>
      <c r="G93" s="42">
        <v>20</v>
      </c>
      <c r="H93" s="42">
        <v>16521.05</v>
      </c>
      <c r="I93" s="42">
        <v>5656.7</v>
      </c>
      <c r="J93" s="42">
        <v>2.79</v>
      </c>
      <c r="K93" s="42">
        <v>-1.35</v>
      </c>
      <c r="M93" s="42">
        <f t="shared" si="1"/>
        <v>16521.05</v>
      </c>
    </row>
    <row r="94" spans="1:13" x14ac:dyDescent="0.2">
      <c r="A94" s="42">
        <v>21</v>
      </c>
      <c r="B94" s="42">
        <v>0</v>
      </c>
      <c r="C94" s="42">
        <v>0</v>
      </c>
      <c r="D94" s="42">
        <v>1.05</v>
      </c>
      <c r="E94" s="42">
        <v>-0.97</v>
      </c>
      <c r="F94" s="42" t="s">
        <v>128</v>
      </c>
      <c r="G94" s="42">
        <v>21</v>
      </c>
      <c r="H94" s="42">
        <v>16556.939999999999</v>
      </c>
      <c r="I94" s="42">
        <v>5416.8</v>
      </c>
      <c r="J94" s="42">
        <v>2.91</v>
      </c>
      <c r="K94" s="42">
        <v>-1.78</v>
      </c>
      <c r="L94" s="42" t="s">
        <v>129</v>
      </c>
      <c r="M94" s="42">
        <f t="shared" si="1"/>
        <v>16556.939999999999</v>
      </c>
    </row>
    <row r="95" spans="1:13" x14ac:dyDescent="0.2">
      <c r="A95" s="42">
        <v>22</v>
      </c>
      <c r="B95" s="42">
        <v>0.04</v>
      </c>
      <c r="C95" s="42">
        <v>1E-3</v>
      </c>
      <c r="D95" s="42">
        <v>1.05</v>
      </c>
      <c r="E95" s="42">
        <v>-3.65</v>
      </c>
      <c r="F95" s="42" t="s">
        <v>133</v>
      </c>
      <c r="G95" s="42">
        <v>22</v>
      </c>
      <c r="H95" s="42">
        <v>16595.599999999999</v>
      </c>
      <c r="I95" s="42">
        <v>5420.8</v>
      </c>
      <c r="J95" s="42">
        <v>2.91</v>
      </c>
      <c r="K95" s="42">
        <v>-2.1800000000000002</v>
      </c>
      <c r="M95" s="42">
        <f t="shared" si="1"/>
        <v>16595.64</v>
      </c>
    </row>
    <row r="96" spans="1:13" x14ac:dyDescent="0.2">
      <c r="A96" s="42">
        <v>23</v>
      </c>
      <c r="B96" s="42">
        <v>0</v>
      </c>
      <c r="C96" s="42">
        <v>0</v>
      </c>
      <c r="D96" s="42">
        <v>1.05</v>
      </c>
      <c r="E96" s="42">
        <v>-3.34</v>
      </c>
      <c r="F96" s="42" t="s">
        <v>128</v>
      </c>
      <c r="G96" s="42">
        <v>23</v>
      </c>
      <c r="H96" s="42">
        <v>17156.28</v>
      </c>
      <c r="I96" s="42">
        <v>5592.5</v>
      </c>
      <c r="J96" s="42">
        <v>2.92</v>
      </c>
      <c r="K96" s="42">
        <v>-1.88</v>
      </c>
      <c r="L96" s="42" t="s">
        <v>129</v>
      </c>
      <c r="M96" s="42">
        <f t="shared" si="1"/>
        <v>17156.28</v>
      </c>
    </row>
    <row r="97" spans="1:13" x14ac:dyDescent="0.2">
      <c r="A97" s="42">
        <v>24</v>
      </c>
      <c r="B97" s="42">
        <v>0</v>
      </c>
      <c r="C97" s="42">
        <v>0</v>
      </c>
      <c r="D97" s="42">
        <v>1.05</v>
      </c>
      <c r="E97" s="42">
        <v>-2.88</v>
      </c>
      <c r="F97" s="42" t="s">
        <v>128</v>
      </c>
      <c r="G97" s="42">
        <v>24</v>
      </c>
      <c r="H97" s="42">
        <v>17362.75</v>
      </c>
      <c r="I97" s="42">
        <v>5671</v>
      </c>
      <c r="J97" s="42">
        <v>2.92</v>
      </c>
      <c r="K97" s="42">
        <v>-1.59</v>
      </c>
      <c r="L97" s="42" t="s">
        <v>128</v>
      </c>
      <c r="M97" s="42">
        <f t="shared" si="1"/>
        <v>17362.75</v>
      </c>
    </row>
    <row r="98" spans="1:13" x14ac:dyDescent="0.2">
      <c r="A98" s="42">
        <v>25</v>
      </c>
      <c r="B98" s="42">
        <v>0</v>
      </c>
      <c r="C98" s="42">
        <v>0</v>
      </c>
      <c r="D98" s="42">
        <v>1.05</v>
      </c>
      <c r="E98" s="42">
        <v>-0.97</v>
      </c>
      <c r="F98" s="42" t="s">
        <v>128</v>
      </c>
      <c r="G98" s="42">
        <v>25</v>
      </c>
      <c r="H98" s="42">
        <v>17134.580000000002</v>
      </c>
      <c r="I98" s="42">
        <v>5662.1</v>
      </c>
      <c r="J98" s="42">
        <v>2.89</v>
      </c>
      <c r="K98" s="42">
        <v>-1.29</v>
      </c>
      <c r="L98" s="42" t="s">
        <v>128</v>
      </c>
      <c r="M98" s="42">
        <f t="shared" si="1"/>
        <v>17134.580000000002</v>
      </c>
    </row>
    <row r="99" spans="1:13" x14ac:dyDescent="0.2">
      <c r="A99" s="42">
        <v>26</v>
      </c>
      <c r="B99" s="42">
        <v>0</v>
      </c>
      <c r="C99" s="42">
        <v>0</v>
      </c>
      <c r="D99" s="42">
        <v>1.06</v>
      </c>
      <c r="E99" s="42">
        <v>0.18</v>
      </c>
      <c r="G99" s="42">
        <v>26</v>
      </c>
      <c r="H99" s="42">
        <v>15710.75</v>
      </c>
      <c r="I99" s="42">
        <v>5135.7</v>
      </c>
      <c r="J99" s="42">
        <v>2.92</v>
      </c>
      <c r="K99" s="42">
        <v>-0.67</v>
      </c>
      <c r="M99" s="42">
        <f t="shared" si="1"/>
        <v>15710.75</v>
      </c>
    </row>
    <row r="100" spans="1:13" x14ac:dyDescent="0.2">
      <c r="A100" s="42">
        <v>27</v>
      </c>
      <c r="B100" s="42">
        <v>0</v>
      </c>
      <c r="C100" s="42">
        <v>0</v>
      </c>
      <c r="D100" s="42">
        <v>1.07</v>
      </c>
      <c r="E100" s="42">
        <v>5.24</v>
      </c>
      <c r="G100" s="42">
        <v>27</v>
      </c>
      <c r="H100" s="42">
        <v>15722.49</v>
      </c>
      <c r="I100" s="42">
        <v>5206.3</v>
      </c>
      <c r="J100" s="42">
        <v>2.9</v>
      </c>
      <c r="K100" s="42">
        <v>0.96</v>
      </c>
      <c r="M100" s="42">
        <f t="shared" si="1"/>
        <v>15722.49</v>
      </c>
    </row>
    <row r="101" spans="1:13" x14ac:dyDescent="0.2">
      <c r="A101" s="42">
        <v>28</v>
      </c>
      <c r="B101" s="42">
        <v>0</v>
      </c>
      <c r="C101" s="42">
        <v>0</v>
      </c>
      <c r="D101" s="42">
        <v>1.05</v>
      </c>
      <c r="E101" s="42">
        <v>-0.02</v>
      </c>
      <c r="F101" s="42" t="s">
        <v>128</v>
      </c>
      <c r="G101" s="42">
        <v>28</v>
      </c>
      <c r="H101" s="42">
        <v>14843.14</v>
      </c>
      <c r="I101" s="42">
        <v>4849.8</v>
      </c>
      <c r="J101" s="42">
        <v>2.93</v>
      </c>
      <c r="K101" s="42">
        <v>-0.48</v>
      </c>
      <c r="L101" s="42" t="s">
        <v>128</v>
      </c>
      <c r="M101" s="42">
        <f t="shared" si="1"/>
        <v>14843.14</v>
      </c>
    </row>
    <row r="102" spans="1:13" x14ac:dyDescent="0.2">
      <c r="A102" s="42">
        <v>29</v>
      </c>
      <c r="B102" s="42">
        <v>0</v>
      </c>
      <c r="C102" s="42">
        <v>0</v>
      </c>
      <c r="D102" s="42">
        <v>1.05</v>
      </c>
      <c r="E102" s="42">
        <v>-2.21</v>
      </c>
      <c r="F102" s="42" t="s">
        <v>128</v>
      </c>
      <c r="G102" s="42">
        <v>29</v>
      </c>
      <c r="H102" s="42">
        <v>16130.99</v>
      </c>
      <c r="I102" s="42">
        <v>5296.1</v>
      </c>
      <c r="J102" s="42">
        <v>2.9</v>
      </c>
      <c r="K102" s="42">
        <v>-1.72</v>
      </c>
      <c r="L102" s="42" t="s">
        <v>129</v>
      </c>
      <c r="M102" s="42">
        <f t="shared" si="1"/>
        <v>16130.99</v>
      </c>
    </row>
    <row r="103" spans="1:13" x14ac:dyDescent="0.2">
      <c r="A103" s="42">
        <v>30</v>
      </c>
      <c r="B103" s="42">
        <v>0</v>
      </c>
      <c r="C103" s="42">
        <v>0</v>
      </c>
      <c r="D103" s="42">
        <v>1.03</v>
      </c>
      <c r="E103" s="42">
        <v>-8.2799999999999994</v>
      </c>
      <c r="F103" s="42" t="s">
        <v>128</v>
      </c>
      <c r="G103" s="42">
        <v>30</v>
      </c>
      <c r="H103" s="42">
        <v>17773.37</v>
      </c>
      <c r="I103" s="42">
        <v>5882.9</v>
      </c>
      <c r="J103" s="42">
        <v>2.84</v>
      </c>
      <c r="K103" s="42">
        <v>-5</v>
      </c>
      <c r="L103" s="42" t="s">
        <v>128</v>
      </c>
      <c r="M103" s="42">
        <f t="shared" si="1"/>
        <v>17773.37</v>
      </c>
    </row>
    <row r="104" spans="1:13" x14ac:dyDescent="0.2">
      <c r="A104" s="42" t="s">
        <v>162</v>
      </c>
      <c r="B104" s="42">
        <v>0.04</v>
      </c>
      <c r="C104" s="42">
        <v>0</v>
      </c>
      <c r="D104" s="42">
        <v>1.08</v>
      </c>
      <c r="E104" s="42">
        <v>0.48</v>
      </c>
      <c r="F104" s="42" t="s">
        <v>129</v>
      </c>
      <c r="G104" s="42" t="s">
        <v>162</v>
      </c>
      <c r="H104" s="42">
        <v>409790.5</v>
      </c>
      <c r="I104" s="42">
        <v>137542.79999999999</v>
      </c>
      <c r="J104" s="42">
        <v>2.87</v>
      </c>
      <c r="K104" s="42">
        <v>1.47</v>
      </c>
      <c r="L104" s="42" t="s">
        <v>129</v>
      </c>
      <c r="M104" s="42">
        <f>SUM(M74:M103)</f>
        <v>409790.55</v>
      </c>
    </row>
    <row r="105" spans="1:13" x14ac:dyDescent="0.2">
      <c r="A105" s="228" t="s">
        <v>226</v>
      </c>
      <c r="B105" s="228"/>
      <c r="C105" s="228"/>
      <c r="D105" s="228"/>
      <c r="E105" s="228"/>
      <c r="F105" s="228"/>
      <c r="G105" s="228" t="s">
        <v>227</v>
      </c>
      <c r="H105" s="228"/>
      <c r="I105" s="228"/>
      <c r="J105" s="228"/>
      <c r="K105" s="228"/>
      <c r="L105" s="228"/>
    </row>
    <row r="106" spans="1:13" x14ac:dyDescent="0.2">
      <c r="A106" s="42" t="s">
        <v>228</v>
      </c>
      <c r="G106" s="42" t="s">
        <v>229</v>
      </c>
    </row>
    <row r="107" spans="1:13" x14ac:dyDescent="0.2">
      <c r="A107" s="42" t="s">
        <v>121</v>
      </c>
      <c r="B107" s="42" t="s">
        <v>122</v>
      </c>
      <c r="C107" s="42" t="s">
        <v>123</v>
      </c>
      <c r="D107" s="42" t="s">
        <v>124</v>
      </c>
      <c r="E107" s="42" t="s">
        <v>125</v>
      </c>
      <c r="F107" s="42" t="s">
        <v>126</v>
      </c>
      <c r="G107" s="42" t="s">
        <v>121</v>
      </c>
      <c r="H107" s="42" t="s">
        <v>122</v>
      </c>
      <c r="I107" s="42" t="s">
        <v>123</v>
      </c>
      <c r="J107" s="42" t="s">
        <v>124</v>
      </c>
      <c r="K107" s="42" t="s">
        <v>125</v>
      </c>
      <c r="L107" s="42" t="s">
        <v>126</v>
      </c>
    </row>
    <row r="108" spans="1:13" x14ac:dyDescent="0.2">
      <c r="A108" s="42">
        <v>1</v>
      </c>
      <c r="B108" s="42">
        <v>48925.43</v>
      </c>
      <c r="C108" s="42">
        <v>321.43900000000002</v>
      </c>
      <c r="D108" s="42">
        <v>3.31</v>
      </c>
      <c r="E108" s="42">
        <v>-2.2000000000000002</v>
      </c>
      <c r="F108" s="42" t="s">
        <v>128</v>
      </c>
      <c r="G108" s="42">
        <v>1</v>
      </c>
      <c r="H108" s="42">
        <v>2929.5</v>
      </c>
      <c r="I108" s="42">
        <v>215.44499999999999</v>
      </c>
      <c r="J108" s="42">
        <v>21.96</v>
      </c>
      <c r="K108" s="42">
        <v>6.1</v>
      </c>
      <c r="L108" s="42" t="s">
        <v>129</v>
      </c>
      <c r="M108" s="42">
        <f>B108+H108</f>
        <v>51854.93</v>
      </c>
    </row>
    <row r="109" spans="1:13" x14ac:dyDescent="0.2">
      <c r="A109" s="42">
        <v>2</v>
      </c>
      <c r="B109" s="42">
        <v>49834.37</v>
      </c>
      <c r="C109" s="42">
        <v>334.97300000000001</v>
      </c>
      <c r="D109" s="42">
        <v>3.3</v>
      </c>
      <c r="E109" s="42">
        <v>-1.25</v>
      </c>
      <c r="F109" s="42" t="s">
        <v>128</v>
      </c>
      <c r="G109" s="42">
        <v>2</v>
      </c>
      <c r="H109" s="42">
        <v>2720.54</v>
      </c>
      <c r="I109" s="42">
        <v>197.57900000000001</v>
      </c>
      <c r="J109" s="42">
        <v>22.02</v>
      </c>
      <c r="K109" s="42">
        <v>8.4499999999999993</v>
      </c>
      <c r="L109" s="42" t="s">
        <v>129</v>
      </c>
      <c r="M109" s="42">
        <f t="shared" ref="M109:M137" si="2">B109+H109</f>
        <v>52554.91</v>
      </c>
    </row>
    <row r="110" spans="1:13" x14ac:dyDescent="0.2">
      <c r="A110" s="42">
        <v>3</v>
      </c>
      <c r="B110" s="42">
        <v>46441.11</v>
      </c>
      <c r="C110" s="42">
        <v>290.90600000000001</v>
      </c>
      <c r="D110" s="42">
        <v>3.31</v>
      </c>
      <c r="E110" s="42">
        <v>0.23</v>
      </c>
      <c r="F110" s="42" t="s">
        <v>128</v>
      </c>
      <c r="G110" s="42">
        <v>3</v>
      </c>
      <c r="H110" s="42">
        <v>2310.94</v>
      </c>
      <c r="I110" s="42">
        <v>168.876</v>
      </c>
      <c r="J110" s="42">
        <v>21.87</v>
      </c>
      <c r="K110" s="42">
        <v>9.76</v>
      </c>
      <c r="L110" s="42" t="s">
        <v>129</v>
      </c>
      <c r="M110" s="42">
        <f t="shared" si="2"/>
        <v>48752.05</v>
      </c>
    </row>
    <row r="111" spans="1:13" x14ac:dyDescent="0.2">
      <c r="A111" s="42">
        <v>4</v>
      </c>
      <c r="B111" s="42">
        <v>45215.93</v>
      </c>
      <c r="C111" s="42">
        <v>273.83</v>
      </c>
      <c r="D111" s="42">
        <v>3.32</v>
      </c>
      <c r="E111" s="42">
        <v>-0.51</v>
      </c>
      <c r="F111" s="42" t="s">
        <v>128</v>
      </c>
      <c r="G111" s="42">
        <v>4</v>
      </c>
      <c r="H111" s="42">
        <v>2697.11</v>
      </c>
      <c r="I111" s="42">
        <v>201.63200000000001</v>
      </c>
      <c r="J111" s="42">
        <v>21.9</v>
      </c>
      <c r="K111" s="42">
        <v>8.6300000000000008</v>
      </c>
      <c r="L111" s="42" t="s">
        <v>129</v>
      </c>
      <c r="M111" s="42">
        <f t="shared" si="2"/>
        <v>47913.04</v>
      </c>
    </row>
    <row r="112" spans="1:13" x14ac:dyDescent="0.2">
      <c r="A112" s="42">
        <v>5</v>
      </c>
      <c r="B112" s="42">
        <v>47242.78</v>
      </c>
      <c r="C112" s="42">
        <v>298.10000000000002</v>
      </c>
      <c r="D112" s="42">
        <v>3.32</v>
      </c>
      <c r="E112" s="42">
        <v>-1.7</v>
      </c>
      <c r="G112" s="42">
        <v>5</v>
      </c>
      <c r="H112" s="42">
        <v>1649.53</v>
      </c>
      <c r="I112" s="42">
        <v>125.568</v>
      </c>
      <c r="J112" s="42">
        <v>22.19</v>
      </c>
      <c r="K112" s="42">
        <v>6.99</v>
      </c>
      <c r="L112" s="42" t="s">
        <v>133</v>
      </c>
      <c r="M112" s="42">
        <f t="shared" si="2"/>
        <v>48892.31</v>
      </c>
    </row>
    <row r="113" spans="1:13" x14ac:dyDescent="0.2">
      <c r="A113" s="42">
        <v>6</v>
      </c>
      <c r="B113" s="42">
        <v>47211.32</v>
      </c>
      <c r="C113" s="42">
        <v>304.00799999999998</v>
      </c>
      <c r="D113" s="42">
        <v>3.29</v>
      </c>
      <c r="E113" s="42">
        <v>1.7</v>
      </c>
      <c r="G113" s="42">
        <v>6</v>
      </c>
      <c r="H113" s="42">
        <v>545.35</v>
      </c>
      <c r="I113" s="42">
        <v>42.826999999999998</v>
      </c>
      <c r="J113" s="42">
        <v>22.32</v>
      </c>
      <c r="K113" s="42">
        <v>12.91</v>
      </c>
      <c r="L113" s="42" t="s">
        <v>133</v>
      </c>
      <c r="M113" s="42">
        <f t="shared" si="2"/>
        <v>47756.67</v>
      </c>
    </row>
    <row r="114" spans="1:13" x14ac:dyDescent="0.2">
      <c r="A114" s="42">
        <v>7</v>
      </c>
      <c r="B114" s="42">
        <v>33632.46</v>
      </c>
      <c r="C114" s="42">
        <v>155.99600000000001</v>
      </c>
      <c r="D114" s="42">
        <v>3.31</v>
      </c>
      <c r="E114" s="42">
        <v>2.27</v>
      </c>
      <c r="F114" s="42" t="s">
        <v>128</v>
      </c>
      <c r="G114" s="42">
        <v>7</v>
      </c>
      <c r="H114" s="42">
        <v>2383.13</v>
      </c>
      <c r="I114" s="42">
        <v>179.34299999999999</v>
      </c>
      <c r="J114" s="42">
        <v>21.72</v>
      </c>
      <c r="K114" s="42">
        <v>16.96</v>
      </c>
      <c r="L114" s="42" t="s">
        <v>129</v>
      </c>
      <c r="M114" s="42">
        <f t="shared" si="2"/>
        <v>36015.589999999997</v>
      </c>
    </row>
    <row r="115" spans="1:13" x14ac:dyDescent="0.2">
      <c r="A115" s="42">
        <v>8</v>
      </c>
      <c r="B115" s="42">
        <v>31468.54</v>
      </c>
      <c r="C115" s="42">
        <v>134.99799999999999</v>
      </c>
      <c r="D115" s="42">
        <v>3.34</v>
      </c>
      <c r="E115" s="42">
        <v>0.11</v>
      </c>
      <c r="F115" s="42" t="s">
        <v>128</v>
      </c>
      <c r="G115" s="42">
        <v>8</v>
      </c>
      <c r="H115" s="42">
        <v>1839.3</v>
      </c>
      <c r="I115" s="42">
        <v>135.53299999999999</v>
      </c>
      <c r="J115" s="42">
        <v>22.18</v>
      </c>
      <c r="K115" s="42">
        <v>15.53</v>
      </c>
      <c r="L115" s="42" t="s">
        <v>129</v>
      </c>
      <c r="M115" s="42">
        <f t="shared" si="2"/>
        <v>33307.840000000004</v>
      </c>
    </row>
    <row r="116" spans="1:13" x14ac:dyDescent="0.2">
      <c r="A116" s="42">
        <v>9</v>
      </c>
      <c r="B116" s="42">
        <v>29366.959999999999</v>
      </c>
      <c r="C116" s="42">
        <v>117.535</v>
      </c>
      <c r="D116" s="42">
        <v>3.35</v>
      </c>
      <c r="E116" s="42">
        <v>1.41</v>
      </c>
      <c r="F116" s="42" t="s">
        <v>128</v>
      </c>
      <c r="G116" s="42">
        <v>9</v>
      </c>
      <c r="H116" s="42">
        <v>2838.7</v>
      </c>
      <c r="I116" s="42">
        <v>211.125</v>
      </c>
      <c r="J116" s="42">
        <v>21.89</v>
      </c>
      <c r="K116" s="42">
        <v>15.92</v>
      </c>
      <c r="L116" s="42" t="s">
        <v>129</v>
      </c>
      <c r="M116" s="42">
        <f t="shared" si="2"/>
        <v>32205.66</v>
      </c>
    </row>
    <row r="117" spans="1:13" x14ac:dyDescent="0.2">
      <c r="A117" s="42">
        <v>10</v>
      </c>
      <c r="B117" s="42">
        <v>31307.64</v>
      </c>
      <c r="C117" s="42">
        <v>133.72999999999999</v>
      </c>
      <c r="D117" s="42">
        <v>3.34</v>
      </c>
      <c r="E117" s="42">
        <v>-2.2200000000000002</v>
      </c>
      <c r="F117" s="42" t="s">
        <v>128</v>
      </c>
      <c r="G117" s="42">
        <v>10</v>
      </c>
      <c r="H117" s="42">
        <v>2584.9499999999998</v>
      </c>
      <c r="I117" s="42">
        <v>188.423</v>
      </c>
      <c r="J117" s="42">
        <v>21.97</v>
      </c>
      <c r="K117" s="42">
        <v>10.92</v>
      </c>
      <c r="L117" s="42" t="s">
        <v>129</v>
      </c>
      <c r="M117" s="42">
        <f t="shared" si="2"/>
        <v>33892.589999999997</v>
      </c>
    </row>
    <row r="118" spans="1:13" x14ac:dyDescent="0.2">
      <c r="A118" s="42">
        <v>11</v>
      </c>
      <c r="B118" s="42">
        <v>40919.839999999997</v>
      </c>
      <c r="C118" s="42">
        <v>224.3</v>
      </c>
      <c r="D118" s="42">
        <v>3.32</v>
      </c>
      <c r="E118" s="42">
        <v>-2.33</v>
      </c>
      <c r="F118" s="42" t="s">
        <v>128</v>
      </c>
      <c r="G118" s="42">
        <v>11</v>
      </c>
      <c r="H118" s="42">
        <v>2751.42</v>
      </c>
      <c r="I118" s="42">
        <v>198.93199999999999</v>
      </c>
      <c r="J118" s="42">
        <v>21.34</v>
      </c>
      <c r="K118" s="42">
        <v>8.1199999999999992</v>
      </c>
      <c r="L118" s="42" t="s">
        <v>129</v>
      </c>
      <c r="M118" s="42">
        <f t="shared" si="2"/>
        <v>43671.259999999995</v>
      </c>
    </row>
    <row r="119" spans="1:13" x14ac:dyDescent="0.2">
      <c r="A119" s="42">
        <v>12</v>
      </c>
      <c r="B119" s="42">
        <v>43545.08</v>
      </c>
      <c r="C119" s="42">
        <v>254.315</v>
      </c>
      <c r="D119" s="42">
        <v>3.33</v>
      </c>
      <c r="E119" s="42">
        <v>-0.1</v>
      </c>
      <c r="G119" s="42">
        <v>12</v>
      </c>
      <c r="H119" s="42">
        <v>1830.44</v>
      </c>
      <c r="I119" s="42">
        <v>132.49</v>
      </c>
      <c r="J119" s="42">
        <v>22.06</v>
      </c>
      <c r="K119" s="42">
        <v>9.86</v>
      </c>
      <c r="L119" s="42" t="s">
        <v>133</v>
      </c>
      <c r="M119" s="42">
        <f t="shared" si="2"/>
        <v>45375.520000000004</v>
      </c>
    </row>
    <row r="120" spans="1:13" x14ac:dyDescent="0.2">
      <c r="A120" s="42">
        <v>13</v>
      </c>
      <c r="B120" s="42">
        <v>47237.61</v>
      </c>
      <c r="C120" s="42">
        <v>304.13200000000001</v>
      </c>
      <c r="D120" s="42">
        <v>3.27</v>
      </c>
      <c r="E120" s="42">
        <v>-0.37</v>
      </c>
      <c r="G120" s="42">
        <v>13</v>
      </c>
      <c r="H120" s="42">
        <v>464.55</v>
      </c>
      <c r="I120" s="42">
        <v>34.984999999999999</v>
      </c>
      <c r="J120" s="42">
        <v>21.72</v>
      </c>
      <c r="K120" s="42">
        <v>10.7</v>
      </c>
      <c r="L120" s="42" t="s">
        <v>133</v>
      </c>
      <c r="M120" s="42">
        <f t="shared" si="2"/>
        <v>47702.16</v>
      </c>
    </row>
    <row r="121" spans="1:13" x14ac:dyDescent="0.2">
      <c r="A121" s="42">
        <v>14</v>
      </c>
      <c r="B121" s="42">
        <v>49002.44</v>
      </c>
      <c r="C121" s="42">
        <v>321.72899999999998</v>
      </c>
      <c r="D121" s="42">
        <v>3.31</v>
      </c>
      <c r="E121" s="42">
        <v>-1.92</v>
      </c>
      <c r="F121" s="42" t="s">
        <v>128</v>
      </c>
      <c r="G121" s="42">
        <v>14</v>
      </c>
      <c r="H121" s="42">
        <v>1985.49</v>
      </c>
      <c r="I121" s="42">
        <v>144.67099999999999</v>
      </c>
      <c r="J121" s="42">
        <v>22.05</v>
      </c>
      <c r="K121" s="42">
        <v>7.81</v>
      </c>
      <c r="L121" s="42" t="s">
        <v>129</v>
      </c>
      <c r="M121" s="42">
        <f t="shared" si="2"/>
        <v>50987.93</v>
      </c>
    </row>
    <row r="122" spans="1:13" x14ac:dyDescent="0.2">
      <c r="A122" s="42">
        <v>15</v>
      </c>
      <c r="B122" s="42">
        <v>52260.27</v>
      </c>
      <c r="C122" s="42">
        <v>359.28300000000002</v>
      </c>
      <c r="D122" s="42">
        <v>3.35</v>
      </c>
      <c r="E122" s="42">
        <v>-2.91</v>
      </c>
      <c r="F122" s="42" t="s">
        <v>129</v>
      </c>
      <c r="G122" s="42">
        <v>15</v>
      </c>
      <c r="H122" s="42">
        <v>2633.06</v>
      </c>
      <c r="I122" s="42">
        <v>189.989</v>
      </c>
      <c r="J122" s="42">
        <v>21.84</v>
      </c>
      <c r="K122" s="42">
        <v>6.58</v>
      </c>
      <c r="L122" s="42" t="s">
        <v>129</v>
      </c>
      <c r="M122" s="42">
        <f t="shared" si="2"/>
        <v>54893.329999999994</v>
      </c>
    </row>
    <row r="123" spans="1:13" x14ac:dyDescent="0.2">
      <c r="A123" s="42">
        <v>16</v>
      </c>
      <c r="B123" s="42">
        <v>53987.03</v>
      </c>
      <c r="C123" s="42">
        <v>388.77499999999998</v>
      </c>
      <c r="D123" s="42">
        <v>3.33</v>
      </c>
      <c r="E123" s="42">
        <v>-2.8</v>
      </c>
      <c r="F123" s="42" t="s">
        <v>128</v>
      </c>
      <c r="G123" s="42">
        <v>16</v>
      </c>
      <c r="H123" s="42">
        <v>2532.75</v>
      </c>
      <c r="I123" s="42">
        <v>183.19</v>
      </c>
      <c r="J123" s="42">
        <v>22</v>
      </c>
      <c r="K123" s="42">
        <v>6.46</v>
      </c>
      <c r="L123" s="42" t="s">
        <v>129</v>
      </c>
      <c r="M123" s="42">
        <f t="shared" si="2"/>
        <v>56519.78</v>
      </c>
    </row>
    <row r="124" spans="1:13" x14ac:dyDescent="0.2">
      <c r="A124" s="42">
        <v>17</v>
      </c>
      <c r="B124" s="42">
        <v>56931.46</v>
      </c>
      <c r="C124" s="42">
        <v>429.529</v>
      </c>
      <c r="D124" s="42">
        <v>3.32</v>
      </c>
      <c r="E124" s="42">
        <v>-3.04</v>
      </c>
      <c r="F124" s="42" t="s">
        <v>128</v>
      </c>
      <c r="G124" s="42">
        <v>17</v>
      </c>
      <c r="H124" s="42">
        <v>2421.1999999999998</v>
      </c>
      <c r="I124" s="42">
        <v>163.17500000000001</v>
      </c>
      <c r="J124" s="42">
        <v>22.15</v>
      </c>
      <c r="K124" s="42">
        <v>5.67</v>
      </c>
      <c r="L124" s="42" t="s">
        <v>129</v>
      </c>
      <c r="M124" s="42">
        <f t="shared" si="2"/>
        <v>59352.659999999996</v>
      </c>
    </row>
    <row r="125" spans="1:13" x14ac:dyDescent="0.2">
      <c r="A125" s="42">
        <v>18</v>
      </c>
      <c r="B125" s="42">
        <v>59587.16</v>
      </c>
      <c r="C125" s="42">
        <v>472.35899999999998</v>
      </c>
      <c r="D125" s="42">
        <v>3.32</v>
      </c>
      <c r="E125" s="42">
        <v>-3.47</v>
      </c>
      <c r="F125" s="42" t="s">
        <v>128</v>
      </c>
      <c r="G125" s="42">
        <v>18</v>
      </c>
      <c r="H125" s="42">
        <v>2882.78</v>
      </c>
      <c r="I125" s="42">
        <v>182.02699999999999</v>
      </c>
      <c r="J125" s="42">
        <v>21.87</v>
      </c>
      <c r="K125" s="42">
        <v>4.28</v>
      </c>
      <c r="L125" s="42" t="s">
        <v>129</v>
      </c>
      <c r="M125" s="42">
        <f t="shared" si="2"/>
        <v>62469.94</v>
      </c>
    </row>
    <row r="126" spans="1:13" x14ac:dyDescent="0.2">
      <c r="A126" s="42">
        <v>19</v>
      </c>
      <c r="B126" s="42">
        <v>61109.61</v>
      </c>
      <c r="C126" s="42">
        <v>499.94400000000002</v>
      </c>
      <c r="D126" s="42">
        <v>3.37</v>
      </c>
      <c r="E126" s="42">
        <v>-1.37</v>
      </c>
      <c r="G126" s="42">
        <v>19</v>
      </c>
      <c r="H126" s="42">
        <v>1655.25</v>
      </c>
      <c r="I126" s="42">
        <v>107.908</v>
      </c>
      <c r="J126" s="42">
        <v>21.96</v>
      </c>
      <c r="K126" s="42">
        <v>3.96</v>
      </c>
      <c r="L126" s="42" t="s">
        <v>133</v>
      </c>
      <c r="M126" s="42">
        <f t="shared" si="2"/>
        <v>62764.86</v>
      </c>
    </row>
    <row r="127" spans="1:13" x14ac:dyDescent="0.2">
      <c r="A127" s="42">
        <v>20</v>
      </c>
      <c r="B127" s="42">
        <v>58156.85</v>
      </c>
      <c r="C127" s="42">
        <v>449.73899999999998</v>
      </c>
      <c r="D127" s="42">
        <v>3.34</v>
      </c>
      <c r="E127" s="42">
        <v>-0.59</v>
      </c>
      <c r="G127" s="42">
        <v>20</v>
      </c>
      <c r="H127" s="42">
        <v>699.62</v>
      </c>
      <c r="I127" s="42">
        <v>48.311999999999998</v>
      </c>
      <c r="J127" s="42">
        <v>21.78</v>
      </c>
      <c r="K127" s="42">
        <v>5.25</v>
      </c>
      <c r="L127" s="42" t="s">
        <v>133</v>
      </c>
      <c r="M127" s="42">
        <f t="shared" si="2"/>
        <v>58856.47</v>
      </c>
    </row>
    <row r="128" spans="1:13" x14ac:dyDescent="0.2">
      <c r="A128" s="42">
        <v>21</v>
      </c>
      <c r="B128" s="42">
        <v>63404.05</v>
      </c>
      <c r="C128" s="42">
        <v>531.03099999999995</v>
      </c>
      <c r="D128" s="42">
        <v>3.38</v>
      </c>
      <c r="E128" s="42">
        <v>-0.8</v>
      </c>
      <c r="F128" s="42" t="s">
        <v>128</v>
      </c>
      <c r="G128" s="42">
        <v>21</v>
      </c>
      <c r="H128" s="42">
        <v>2205.37</v>
      </c>
      <c r="I128" s="42">
        <v>148.01400000000001</v>
      </c>
      <c r="J128" s="42">
        <v>21.94</v>
      </c>
      <c r="K128" s="42">
        <v>5.79</v>
      </c>
      <c r="L128" s="42" t="s">
        <v>129</v>
      </c>
      <c r="M128" s="42">
        <f t="shared" si="2"/>
        <v>65609.42</v>
      </c>
    </row>
    <row r="129" spans="1:13" x14ac:dyDescent="0.2">
      <c r="A129" s="42">
        <v>22</v>
      </c>
      <c r="B129" s="42">
        <v>64820.22</v>
      </c>
      <c r="C129" s="42">
        <v>555.44799999999998</v>
      </c>
      <c r="D129" s="42">
        <v>3.37</v>
      </c>
      <c r="E129" s="42">
        <v>-1.21</v>
      </c>
      <c r="F129" s="42" t="s">
        <v>128</v>
      </c>
      <c r="G129" s="42">
        <v>22</v>
      </c>
      <c r="H129" s="42">
        <v>2430.5700000000002</v>
      </c>
      <c r="I129" s="42">
        <v>165.61600000000001</v>
      </c>
      <c r="J129" s="42">
        <v>22.11</v>
      </c>
      <c r="K129" s="42">
        <v>4.05</v>
      </c>
      <c r="L129" s="42" t="s">
        <v>129</v>
      </c>
      <c r="M129" s="42">
        <f t="shared" si="2"/>
        <v>67250.790000000008</v>
      </c>
    </row>
    <row r="130" spans="1:13" x14ac:dyDescent="0.2">
      <c r="A130" s="42">
        <v>23</v>
      </c>
      <c r="B130" s="42">
        <v>66585.25</v>
      </c>
      <c r="C130" s="42" t="s">
        <v>230</v>
      </c>
      <c r="D130" s="42" t="s">
        <v>231</v>
      </c>
      <c r="E130" s="42" t="s">
        <v>232</v>
      </c>
      <c r="F130" s="42" t="s">
        <v>126</v>
      </c>
      <c r="G130" s="42">
        <v>23</v>
      </c>
      <c r="H130" s="42">
        <v>2129.4499999999998</v>
      </c>
      <c r="I130" s="42">
        <v>143.60400000000001</v>
      </c>
      <c r="J130" s="42">
        <v>22.04</v>
      </c>
      <c r="K130" s="42">
        <v>4.53</v>
      </c>
      <c r="L130" s="42" t="s">
        <v>129</v>
      </c>
      <c r="M130" s="42">
        <f t="shared" si="2"/>
        <v>68714.7</v>
      </c>
    </row>
    <row r="131" spans="1:13" x14ac:dyDescent="0.2">
      <c r="A131" s="42">
        <v>24</v>
      </c>
      <c r="B131" s="42">
        <v>66128.100000000006</v>
      </c>
      <c r="C131" s="42">
        <v>578.62099999999998</v>
      </c>
      <c r="D131" s="42">
        <v>3.39</v>
      </c>
      <c r="E131" s="42">
        <v>-0.66</v>
      </c>
      <c r="F131" s="42" t="s">
        <v>128</v>
      </c>
      <c r="G131" s="42">
        <v>24</v>
      </c>
      <c r="H131" s="42">
        <v>2536.23</v>
      </c>
      <c r="I131" s="42">
        <v>174.08</v>
      </c>
      <c r="J131" s="42">
        <v>21.88</v>
      </c>
      <c r="K131" s="42">
        <v>4.4000000000000004</v>
      </c>
      <c r="L131" s="42" t="s">
        <v>129</v>
      </c>
      <c r="M131" s="42">
        <f t="shared" si="2"/>
        <v>68664.33</v>
      </c>
    </row>
    <row r="132" spans="1:13" x14ac:dyDescent="0.2">
      <c r="A132" s="42">
        <v>25</v>
      </c>
      <c r="B132" s="42">
        <v>62764.23</v>
      </c>
      <c r="C132" s="42">
        <v>518.71</v>
      </c>
      <c r="D132" s="42">
        <v>3.39</v>
      </c>
      <c r="E132" s="42">
        <v>-0.28999999999999998</v>
      </c>
      <c r="F132" s="42" t="s">
        <v>128</v>
      </c>
      <c r="G132" s="42">
        <v>25</v>
      </c>
      <c r="H132" s="42">
        <v>1995.47</v>
      </c>
      <c r="I132" s="42">
        <v>133.38499999999999</v>
      </c>
      <c r="J132" s="42">
        <v>21.85</v>
      </c>
      <c r="K132" s="42">
        <v>5.5</v>
      </c>
      <c r="L132" s="42" t="s">
        <v>129</v>
      </c>
      <c r="M132" s="42">
        <f t="shared" si="2"/>
        <v>64759.700000000004</v>
      </c>
    </row>
    <row r="133" spans="1:13" x14ac:dyDescent="0.2">
      <c r="A133" s="42">
        <v>26</v>
      </c>
      <c r="B133" s="42">
        <v>62532.43</v>
      </c>
      <c r="C133" s="42">
        <v>513.83399999999995</v>
      </c>
      <c r="D133" s="42">
        <v>3.39</v>
      </c>
      <c r="E133" s="42">
        <v>-0.97</v>
      </c>
      <c r="G133" s="42">
        <v>26</v>
      </c>
      <c r="H133" s="42">
        <v>1353.26</v>
      </c>
      <c r="I133" s="42">
        <v>89.183000000000007</v>
      </c>
      <c r="J133" s="42">
        <v>21.99</v>
      </c>
      <c r="K133" s="42">
        <v>4.9000000000000004</v>
      </c>
      <c r="L133" s="42" t="s">
        <v>133</v>
      </c>
      <c r="M133" s="42">
        <f t="shared" si="2"/>
        <v>63885.69</v>
      </c>
    </row>
    <row r="134" spans="1:13" x14ac:dyDescent="0.2">
      <c r="A134" s="42">
        <v>27</v>
      </c>
      <c r="B134" s="42">
        <v>57977.99</v>
      </c>
      <c r="C134" s="42">
        <v>447.79500000000002</v>
      </c>
      <c r="D134" s="42">
        <v>3.39</v>
      </c>
      <c r="E134" s="42">
        <v>2.3199999999999998</v>
      </c>
      <c r="G134" s="42">
        <v>27</v>
      </c>
      <c r="H134" s="42">
        <v>416.38</v>
      </c>
      <c r="I134" s="42">
        <v>28.474</v>
      </c>
      <c r="J134" s="42">
        <v>22.23</v>
      </c>
      <c r="K134" s="42">
        <v>10.78</v>
      </c>
      <c r="L134" s="42" t="s">
        <v>133</v>
      </c>
      <c r="M134" s="42">
        <f t="shared" si="2"/>
        <v>58394.369999999995</v>
      </c>
    </row>
    <row r="135" spans="1:13" x14ac:dyDescent="0.2">
      <c r="A135" s="42">
        <v>28</v>
      </c>
      <c r="B135" s="42">
        <v>56216.160000000003</v>
      </c>
      <c r="C135" s="42">
        <v>413.322</v>
      </c>
      <c r="D135" s="42">
        <v>3.41</v>
      </c>
      <c r="E135" s="42">
        <v>0.33</v>
      </c>
      <c r="F135" s="42" t="s">
        <v>128</v>
      </c>
      <c r="G135" s="42">
        <v>28</v>
      </c>
      <c r="H135" s="42">
        <v>1998.21</v>
      </c>
      <c r="I135" s="42">
        <v>141.405</v>
      </c>
      <c r="J135" s="42">
        <v>22.04</v>
      </c>
      <c r="K135" s="42">
        <v>6.1</v>
      </c>
      <c r="L135" s="42" t="s">
        <v>129</v>
      </c>
      <c r="M135" s="42">
        <f t="shared" si="2"/>
        <v>58214.37</v>
      </c>
    </row>
    <row r="136" spans="1:13" x14ac:dyDescent="0.2">
      <c r="A136" s="42">
        <v>29</v>
      </c>
      <c r="B136" s="42">
        <v>61273.599999999999</v>
      </c>
      <c r="C136" s="42">
        <v>497.30599999999998</v>
      </c>
      <c r="D136" s="42">
        <v>3.39</v>
      </c>
      <c r="E136" s="42">
        <v>-1.43</v>
      </c>
      <c r="F136" s="42" t="s">
        <v>128</v>
      </c>
      <c r="G136" s="42">
        <v>29</v>
      </c>
      <c r="H136" s="42">
        <v>2651.04</v>
      </c>
      <c r="I136" s="42">
        <v>184.45099999999999</v>
      </c>
      <c r="J136" s="42">
        <v>22.08</v>
      </c>
      <c r="K136" s="42">
        <v>4.1399999999999997</v>
      </c>
      <c r="L136" s="42" t="s">
        <v>129</v>
      </c>
      <c r="M136" s="42">
        <f>B136+H136</f>
        <v>63924.639999999999</v>
      </c>
    </row>
    <row r="137" spans="1:13" x14ac:dyDescent="0.2">
      <c r="A137" s="42">
        <v>30</v>
      </c>
      <c r="B137" s="42">
        <v>69760.160000000003</v>
      </c>
      <c r="C137" s="42">
        <v>651.35599999999999</v>
      </c>
      <c r="D137" s="42">
        <v>3.34</v>
      </c>
      <c r="E137" s="42">
        <v>-3.92</v>
      </c>
      <c r="F137" s="42" t="s">
        <v>128</v>
      </c>
      <c r="G137" s="42">
        <v>30</v>
      </c>
      <c r="H137" s="42">
        <v>2693.51</v>
      </c>
      <c r="I137" s="42">
        <v>183.22200000000001</v>
      </c>
      <c r="J137" s="42">
        <v>21.99</v>
      </c>
      <c r="K137" s="42">
        <v>-0.48</v>
      </c>
      <c r="L137" s="42" t="s">
        <v>129</v>
      </c>
      <c r="M137" s="42">
        <f t="shared" si="2"/>
        <v>72453.67</v>
      </c>
    </row>
    <row r="138" spans="1:13" x14ac:dyDescent="0.2">
      <c r="A138" s="42" t="s">
        <v>162</v>
      </c>
      <c r="B138" s="42" t="s">
        <v>233</v>
      </c>
      <c r="C138" s="42" t="s">
        <v>234</v>
      </c>
      <c r="D138" s="42" t="s">
        <v>235</v>
      </c>
      <c r="E138" s="42" t="s">
        <v>236</v>
      </c>
      <c r="F138" s="42" t="s">
        <v>126</v>
      </c>
      <c r="G138" s="42" t="s">
        <v>162</v>
      </c>
      <c r="H138" s="42">
        <v>62765.09</v>
      </c>
      <c r="I138" s="42">
        <v>164.95599999999999</v>
      </c>
      <c r="J138" s="42">
        <v>21.96</v>
      </c>
      <c r="K138" s="42">
        <v>7.34</v>
      </c>
      <c r="L138" s="42" t="s">
        <v>129</v>
      </c>
    </row>
  </sheetData>
  <mergeCells count="26">
    <mergeCell ref="CG1:CL1"/>
    <mergeCell ref="CM1:CR1"/>
    <mergeCell ref="CS1:CX1"/>
    <mergeCell ref="CY1:DD1"/>
    <mergeCell ref="AK1:AP1"/>
    <mergeCell ref="AQ1:AV1"/>
    <mergeCell ref="AW1:BB1"/>
    <mergeCell ref="BC1:BH1"/>
    <mergeCell ref="BI1:BN1"/>
    <mergeCell ref="BO1:BT1"/>
    <mergeCell ref="S36:X36"/>
    <mergeCell ref="A71:F71"/>
    <mergeCell ref="G71:L71"/>
    <mergeCell ref="BU1:BZ1"/>
    <mergeCell ref="CA1:CF1"/>
    <mergeCell ref="A1:F1"/>
    <mergeCell ref="G1:L1"/>
    <mergeCell ref="M1:R1"/>
    <mergeCell ref="S1:W1"/>
    <mergeCell ref="Y1:AD1"/>
    <mergeCell ref="AE1:AJ1"/>
    <mergeCell ref="A105:F105"/>
    <mergeCell ref="G105:L105"/>
    <mergeCell ref="A36:F36"/>
    <mergeCell ref="G36:L36"/>
    <mergeCell ref="M36:R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 (2)</vt:lpstr>
      <vt:lpstr>Додаток</vt:lpstr>
      <vt:lpstr>Лист1</vt:lpstr>
      <vt:lpstr>Додаток!_Hlk21234135</vt:lpstr>
      <vt:lpstr>Додаток!Область_печати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2016-12-02T12:33:38Z</cp:lastPrinted>
  <dcterms:created xsi:type="dcterms:W3CDTF">2016-10-07T07:24:19Z</dcterms:created>
  <dcterms:modified xsi:type="dcterms:W3CDTF">2016-12-20T14:39:03Z</dcterms:modified>
</cp:coreProperties>
</file>