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45"/>
  </bookViews>
  <sheets>
    <sheet name="Лист1 (2)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'Лист1 (2)'!$A$1:$AI$53</definedName>
  </definedNames>
  <calcPr calcId="145621"/>
</workbook>
</file>

<file path=xl/calcChain.xml><?xml version="1.0" encoding="utf-8"?>
<calcChain xmlns="http://schemas.openxmlformats.org/spreadsheetml/2006/main">
  <c r="T12" i="4" l="1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11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12" i="4"/>
  <c r="Q11" i="4"/>
  <c r="AD19" i="4"/>
  <c r="H4" i="4"/>
  <c r="T42" i="4" l="1"/>
  <c r="S42" i="4"/>
  <c r="P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E19" i="4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<sst xmlns="http://schemas.openxmlformats.org/spreadsheetml/2006/main" count="88" uniqueCount="68">
  <si>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</si>
  <si>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</si>
  <si>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</si>
  <si>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</si>
  <si>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</si>
  <si>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</si>
  <si>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</si>
  <si>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</si>
  <si>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</si>
  <si>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</si>
  <si>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</si>
  <si>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</si>
  <si>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</si>
  <si>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</si>
  <si>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</si>
  <si>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</si>
  <si>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</si>
  <si>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</si>
  <si>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</si>
  <si>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</si>
  <si>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</si>
  <si>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</si>
  <si>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</si>
  <si>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</si>
  <si>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</si>
  <si>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</si>
  <si>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</si>
  <si>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</si>
  <si>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</si>
  <si>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</si>
  <si>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</si>
  <si>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</si>
  <si>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</si>
  <si>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</si>
  <si>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</si>
  <si>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</si>
  <si>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</si>
  <si>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</si>
  <si>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</si>
  <si>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</si>
  <si>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</si>
  <si>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</si>
  <si>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</si>
  <si>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</si>
  <si>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</si>
  <si>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</si>
  <si>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</si>
  <si>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</si>
  <si>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</si>
  <si>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</si>
  <si>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</si>
  <si>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</si>
  <si>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</si>
  <si>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</si>
  <si>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&lt; 0,1</t>
  </si>
  <si>
    <t>*</t>
  </si>
  <si>
    <t>М.В. Доскоч</t>
  </si>
  <si>
    <t>О.С. Камишанова</t>
  </si>
  <si>
    <t>Є.К. Скавронський</t>
  </si>
  <si>
    <t>*) вміст меркаптанової сірки та сірководню  за даними, наданами постачальниками газу</t>
  </si>
  <si>
    <t>Херсонського ЛВУМГ</t>
  </si>
  <si>
    <t>&lt;0,001</t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</si>
  <si>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 xml:space="preserve">   переданого УМГ "ХАРКІВТРАНСГАЗ" Херсонським  ЛВУМГ  по ГРС  Щасливцеве</t>
    </r>
  </si>
  <si>
    <t xml:space="preserve">                           та прийнятого ПАТ "Херсонгаз"  по  газопроводу- відводу до совхоз Азовський</t>
  </si>
  <si>
    <t>&lt;0,1</t>
  </si>
  <si>
    <t>&lt;0,02</t>
  </si>
  <si>
    <t>відсут</t>
  </si>
  <si>
    <r>
      <t xml:space="preserve">                                        за період з   01.11.2016   по   30.11.2016  </t>
    </r>
    <r>
      <rPr>
        <b/>
        <sz val="14"/>
        <color theme="1"/>
        <rFont val="Calibri"/>
        <family val="2"/>
        <charset val="204"/>
        <scheme val="minor"/>
      </rPr>
      <t>( точка відбору ГРС  Щасливцеве</t>
    </r>
    <r>
      <rPr>
        <sz val="14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</si>
</sst>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 Cyr"/>
      <charset val="204"/>
    </font>
    <font>
      <b/>
      <sz val="11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 Cyr"/>
      <family val="2"/>
      <charset val="204"/>
    </font>
    <font>
      <sz val="14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6" fillId="0" borderId="0" xfId="0" applyNumberFormat="1" applyFont="1"/>
    <xf numFmtId="165" fontId="0" fillId="0" borderId="0" xfId="0" applyNumberFormat="1" applyProtection="1"/>
    <xf numFmtId="165" fontId="0" fillId="0" borderId="0" xfId="0" applyNumberForma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49" xfId="0" applyFont="1" applyBorder="1" applyAlignment="1" applyProtection="1">
      <protection locked="0"/>
    </xf>
    <xf numFmtId="0" fontId="20" fillId="0" borderId="49" xfId="0" applyFont="1" applyBorder="1" applyAlignment="1" applyProtection="1">
      <protection locked="0"/>
    </xf>
    <xf numFmtId="14" fontId="20" fillId="0" borderId="49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1" fillId="0" borderId="49" xfId="0" applyFont="1" applyBorder="1" applyAlignment="1" applyProtection="1">
      <alignment vertical="center"/>
      <protection locked="0"/>
    </xf>
    <xf numFmtId="0" fontId="20" fillId="0" borderId="49" xfId="0" applyFont="1" applyBorder="1" applyProtection="1">
      <protection locked="0"/>
    </xf>
    <xf numFmtId="0" fontId="22" fillId="0" borderId="49" xfId="0" applyFont="1" applyBorder="1" applyAlignment="1" applyProtection="1">
      <protection locked="0"/>
    </xf>
    <xf numFmtId="0" fontId="22" fillId="0" borderId="49" xfId="0" applyFont="1" applyBorder="1" applyProtection="1"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2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166" fontId="15" fillId="0" borderId="13" xfId="0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165" fontId="15" fillId="0" borderId="45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Protection="1"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165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4" fontId="28" fillId="0" borderId="1" xfId="0" applyNumberFormat="1" applyFont="1" applyBorder="1" applyAlignment="1" applyProtection="1">
      <alignment horizontal="center" vertical="center" wrapText="1"/>
      <protection locked="0"/>
    </xf>
    <xf numFmtId="164" fontId="28" fillId="0" borderId="29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2" fontId="28" fillId="0" borderId="1" xfId="0" applyNumberFormat="1" applyFont="1" applyBorder="1" applyAlignment="1" applyProtection="1">
      <alignment horizontal="center" vertical="center" wrapText="1"/>
      <protection locked="0"/>
    </xf>
    <xf numFmtId="2" fontId="28" fillId="0" borderId="12" xfId="0" applyNumberFormat="1" applyFont="1" applyBorder="1" applyAlignment="1" applyProtection="1">
      <alignment horizontal="center" vertical="center" wrapText="1"/>
      <protection locked="0"/>
    </xf>
    <xf numFmtId="2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6" fontId="28" fillId="0" borderId="11" xfId="0" applyNumberFormat="1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165" fontId="30" fillId="0" borderId="1" xfId="0" applyNumberFormat="1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14" fontId="20" fillId="0" borderId="49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19" fillId="0" borderId="0" xfId="0" applyFont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center" wrapText="1"/>
      <protection locked="0"/>
    </xf>
    <xf numFmtId="2" fontId="29" fillId="0" borderId="41" xfId="0" applyNumberFormat="1" applyFont="1" applyBorder="1" applyAlignment="1" applyProtection="1">
      <alignment horizontal="center" wrapText="1"/>
      <protection locked="0"/>
    </xf>
    <xf numFmtId="2" fontId="29" fillId="0" borderId="8" xfId="0" applyNumberFormat="1" applyFont="1" applyBorder="1" applyAlignment="1" applyProtection="1">
      <alignment horizontal="center" wrapText="1"/>
      <protection locked="0"/>
    </xf>
    <xf numFmtId="2" fontId="29" fillId="0" borderId="42" xfId="0" applyNumberFormat="1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4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5" fillId="0" borderId="37" xfId="0" applyFont="1" applyBorder="1" applyAlignment="1" applyProtection="1">
      <alignment horizontal="right" vertical="center" wrapText="1"/>
      <protection locked="0"/>
    </xf>
    <xf numFmtId="0" fontId="15" fillId="0" borderId="38" xfId="0" applyFont="1" applyBorder="1" applyAlignment="1" applyProtection="1">
      <alignment horizontal="right" vertical="center" wrapText="1"/>
      <protection locked="0"/>
    </xf>
    <xf numFmtId="0" fontId="15" fillId="0" borderId="39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Border="1" applyAlignment="1" applyProtection="1">
      <alignment horizontal="center" vertical="center" wrapText="1"/>
      <protection locked="0"/>
    </xf>
    <xf numFmtId="2" fontId="32" fillId="0" borderId="0" xfId="0" applyNumberFormat="1" applyFont="1" applyProtection="1">
      <protection locked="0"/>
    </xf>
    <xf numFmtId="2" fontId="32" fillId="0" borderId="0" xfId="0" applyNumberFormat="1" applyFont="1" applyAlignment="1" applyProtection="1">
      <alignment horizontal="center" vertical="center"/>
      <protection locked="0"/>
    </xf>
    <xf numFmtId="2" fontId="31" fillId="0" borderId="3" xfId="0" applyNumberFormat="1" applyFont="1" applyBorder="1" applyAlignment="1" applyProtection="1">
      <alignment horizontal="center" vertical="center" wrapText="1"/>
      <protection locked="0"/>
    </xf>
    <xf numFmtId="2" fontId="31" fillId="0" borderId="17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shanova-es\AppData\Local\Microsoft\Windows\Temporary%20Internet%20Files\Content.Outlook\ZDUZRWI7\20-2%20%20&#1053;&#1054;&#1071;&#1041;&#1056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0">
        <row r="4">
          <cell r="O4" t="str">
            <v xml:space="preserve">              МАРШРУТ № 683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3"/>
  <sheetViews>
    <sheetView tabSelected="1" view="pageBreakPreview" zoomScale="80" zoomScaleNormal="70" zoomScaleSheetLayoutView="80" workbookViewId="0">
      <selection activeCell="U29" sqref="U29"/>
    </sheetView>
  </sheetViews>
  <sheetFormatPr defaultRowHeight="15" x14ac:dyDescent="0.25"/>
  <cols>
    <col min="1" max="1" width="13.7109375" style="1" customWidth="1"/>
    <col min="2" max="2" width="12.5703125" style="1" customWidth="1"/>
    <col min="3" max="3" width="10.7109375" style="1" customWidth="1"/>
    <col min="4" max="4" width="11.7109375" style="1" customWidth="1"/>
    <col min="5" max="5" width="11.42578125" style="1" customWidth="1"/>
    <col min="6" max="6" width="10.28515625" style="1" customWidth="1"/>
    <col min="7" max="7" width="11" style="1" customWidth="1"/>
    <col min="8" max="8" width="10.28515625" style="1" customWidth="1"/>
    <col min="9" max="9" width="11.5703125" style="1" customWidth="1"/>
    <col min="10" max="10" width="10" style="1" customWidth="1"/>
    <col min="11" max="11" width="11.7109375" style="1" customWidth="1"/>
    <col min="12" max="12" width="12.140625" style="1" customWidth="1"/>
    <col min="13" max="13" width="11" style="1" customWidth="1"/>
    <col min="14" max="14" width="12" style="1" customWidth="1"/>
    <col min="15" max="15" width="6.28515625" style="1" customWidth="1"/>
    <col min="16" max="16" width="11.5703125" style="1" customWidth="1"/>
    <col min="17" max="17" width="10.5703125" style="1" customWidth="1"/>
    <col min="18" max="18" width="6.5703125" style="1" customWidth="1"/>
    <col min="19" max="19" width="13.140625" style="1" customWidth="1"/>
    <col min="20" max="20" width="10.28515625" style="1" customWidth="1"/>
    <col min="21" max="21" width="6.28515625" style="1" customWidth="1"/>
    <col min="22" max="22" width="10.42578125" style="1" customWidth="1"/>
    <col min="23" max="23" width="26.5703125" style="1" customWidth="1"/>
    <col min="24" max="25" width="9.7109375" style="1" customWidth="1"/>
    <col min="26" max="26" width="8.7109375" style="1" customWidth="1"/>
    <col min="27" max="27" width="6.85546875" style="1" customWidth="1"/>
    <col min="28" max="28" width="8.28515625" style="1" customWidth="1"/>
    <col min="29" max="29" width="15.85546875" style="1" customWidth="1"/>
    <col min="30" max="30" width="9.140625" style="1"/>
    <col min="31" max="31" width="7.5703125" style="1" bestFit="1" customWidth="1"/>
    <col min="32" max="32" width="9.7109375" style="1" bestFit="1" customWidth="1"/>
    <col min="33" max="33" width="9.28515625" style="1" bestFit="1" customWidth="1"/>
    <col min="34" max="34" width="10.42578125" style="1" bestFit="1" customWidth="1"/>
    <col min="35" max="61" width="9.28515625" style="1" bestFit="1" customWidth="1"/>
    <col min="62" max="16384" width="9.140625" style="1"/>
  </cols>
  <sheetData>
    <row r="1" spans="1:61" ht="24.75" customHeight="1" x14ac:dyDescent="0.4">
      <c r="A1" s="10" t="s">
        <v>22</v>
      </c>
      <c r="B1" s="2"/>
      <c r="C1" s="2"/>
      <c r="D1" s="2"/>
      <c r="E1" s="6"/>
      <c r="F1" s="6"/>
      <c r="G1" s="6"/>
      <c r="H1" s="6"/>
      <c r="I1" s="26"/>
      <c r="J1" s="26"/>
      <c r="K1" s="26"/>
      <c r="L1" s="26"/>
      <c r="M1" s="78" t="s">
        <v>4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6"/>
      <c r="Z1" s="26"/>
      <c r="AA1" s="26"/>
      <c r="AB1" s="26"/>
      <c r="AC1" s="26"/>
      <c r="AD1" s="19"/>
      <c r="AE1" s="19"/>
      <c r="AF1" s="19"/>
      <c r="AG1" s="19"/>
      <c r="AH1" s="19"/>
    </row>
    <row r="2" spans="1:61" ht="25.5" customHeight="1" x14ac:dyDescent="0.35">
      <c r="A2" s="10" t="s">
        <v>51</v>
      </c>
      <c r="B2" s="2"/>
      <c r="C2" s="5"/>
      <c r="D2" s="2"/>
      <c r="E2" s="6"/>
      <c r="F2" s="2"/>
      <c r="G2" s="2"/>
      <c r="H2" s="2"/>
      <c r="I2" s="27"/>
      <c r="J2" s="27"/>
      <c r="K2" s="20"/>
      <c r="L2" s="26"/>
      <c r="M2" s="96" t="s">
        <v>62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80"/>
      <c r="Y2" s="80"/>
      <c r="Z2" s="24"/>
      <c r="AA2" s="24"/>
      <c r="AB2" s="24"/>
      <c r="AC2" s="6"/>
      <c r="AD2" s="19"/>
      <c r="AE2" s="19"/>
      <c r="AF2" s="19"/>
      <c r="AG2" s="19"/>
      <c r="AH2" s="19"/>
    </row>
    <row r="3" spans="1:61" ht="21.75" customHeight="1" x14ac:dyDescent="0.35">
      <c r="A3" s="10" t="s">
        <v>52</v>
      </c>
      <c r="B3" s="6"/>
      <c r="C3" s="3"/>
      <c r="D3" s="6"/>
      <c r="E3" s="6"/>
      <c r="F3" s="2"/>
      <c r="G3" s="2"/>
      <c r="H3" s="2"/>
      <c r="I3" s="27"/>
      <c r="J3" s="27"/>
      <c r="K3" s="28"/>
      <c r="L3" s="81" t="s">
        <v>63</v>
      </c>
      <c r="M3" s="82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8"/>
      <c r="AB3" s="26"/>
      <c r="AC3" s="29"/>
      <c r="AD3" s="19"/>
      <c r="AE3" s="19"/>
      <c r="AF3" s="19"/>
      <c r="AG3" s="19"/>
      <c r="AH3" s="19"/>
    </row>
    <row r="4" spans="1:61" ht="22.5" customHeight="1" x14ac:dyDescent="0.35">
      <c r="A4" s="11" t="s">
        <v>23</v>
      </c>
      <c r="B4" s="6"/>
      <c r="C4" s="6"/>
      <c r="D4" s="6"/>
      <c r="E4" s="6"/>
      <c r="F4" s="6"/>
      <c r="G4" s="2"/>
      <c r="H4" s="100" t="str">
        <f>'[1]Лист1 (2)'!O4</f>
        <v xml:space="preserve">              МАРШРУТ № 683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27"/>
      <c r="Y4" s="27"/>
      <c r="Z4" s="27"/>
      <c r="AA4" s="26"/>
      <c r="AB4" s="26"/>
      <c r="AC4" s="29"/>
      <c r="AD4" s="19"/>
      <c r="AE4" s="19"/>
      <c r="AF4" s="19"/>
      <c r="AG4" s="19"/>
      <c r="AH4" s="19"/>
    </row>
    <row r="5" spans="1:61" ht="23.25" x14ac:dyDescent="0.35">
      <c r="A5" s="11" t="s">
        <v>53</v>
      </c>
      <c r="B5" s="6"/>
      <c r="C5" s="6"/>
      <c r="D5" s="6"/>
      <c r="E5" s="6"/>
      <c r="F5" s="2"/>
      <c r="G5" s="2"/>
      <c r="H5" s="2"/>
      <c r="I5" s="29"/>
      <c r="J5" s="29"/>
      <c r="K5" s="25"/>
      <c r="L5" s="18" t="s">
        <v>67</v>
      </c>
      <c r="N5" s="25"/>
      <c r="O5" s="24"/>
      <c r="P5" s="24"/>
      <c r="Q5" s="24"/>
      <c r="R5" s="24"/>
      <c r="S5" s="24"/>
      <c r="T5" s="24"/>
      <c r="U5" s="24"/>
      <c r="V5" s="24"/>
      <c r="W5" s="80"/>
      <c r="X5" s="80"/>
      <c r="Y5" s="80"/>
      <c r="Z5" s="83"/>
      <c r="AA5" s="24"/>
      <c r="AB5" s="29"/>
      <c r="AC5" s="29"/>
      <c r="AD5" s="19"/>
      <c r="AE5" s="19"/>
      <c r="AF5" s="19"/>
      <c r="AG5" s="19"/>
      <c r="AH5" s="19"/>
    </row>
    <row r="6" spans="1:61" ht="12" customHeight="1" thickBot="1" x14ac:dyDescent="0.4">
      <c r="A6" s="6"/>
      <c r="B6" s="6"/>
      <c r="C6" s="6"/>
      <c r="D6" s="6"/>
      <c r="E6" s="6"/>
      <c r="F6" s="6"/>
      <c r="G6" s="6"/>
      <c r="H6" s="6"/>
      <c r="I6" s="29"/>
      <c r="J6" s="29"/>
      <c r="K6" s="2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B6" s="29"/>
      <c r="AC6" s="29"/>
      <c r="AD6" s="6"/>
      <c r="AE6" s="6"/>
    </row>
    <row r="7" spans="1:61" ht="26.25" customHeight="1" thickBot="1" x14ac:dyDescent="0.3">
      <c r="A7" s="109" t="s">
        <v>0</v>
      </c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19" t="s">
        <v>32</v>
      </c>
      <c r="O7" s="125"/>
      <c r="P7" s="125"/>
      <c r="Q7" s="125"/>
      <c r="R7" s="125"/>
      <c r="S7" s="125"/>
      <c r="T7" s="125"/>
      <c r="U7" s="125"/>
      <c r="V7" s="125"/>
      <c r="W7" s="126"/>
      <c r="X7" s="127" t="s">
        <v>27</v>
      </c>
      <c r="Y7" s="129" t="s">
        <v>2</v>
      </c>
      <c r="Z7" s="98" t="s">
        <v>19</v>
      </c>
      <c r="AA7" s="98" t="s">
        <v>20</v>
      </c>
      <c r="AB7" s="117" t="s">
        <v>21</v>
      </c>
      <c r="AC7" s="109" t="s">
        <v>17</v>
      </c>
      <c r="AD7" s="6"/>
      <c r="AE7" s="6"/>
    </row>
    <row r="8" spans="1:61" ht="16.5" customHeight="1" thickBot="1" x14ac:dyDescent="0.3">
      <c r="A8" s="110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135" t="s">
        <v>28</v>
      </c>
      <c r="O8" s="22" t="s">
        <v>30</v>
      </c>
      <c r="P8" s="22"/>
      <c r="Q8" s="22"/>
      <c r="R8" s="22"/>
      <c r="S8" s="22"/>
      <c r="T8" s="22"/>
      <c r="U8" s="22"/>
      <c r="V8" s="22" t="s">
        <v>31</v>
      </c>
      <c r="W8" s="23"/>
      <c r="X8" s="128"/>
      <c r="Y8" s="130"/>
      <c r="Z8" s="99"/>
      <c r="AA8" s="99"/>
      <c r="AB8" s="118"/>
      <c r="AC8" s="110"/>
      <c r="AD8" s="6"/>
      <c r="AE8" s="6"/>
    </row>
    <row r="9" spans="1:61" ht="15" customHeight="1" x14ac:dyDescent="0.25">
      <c r="A9" s="110"/>
      <c r="B9" s="131" t="s">
        <v>35</v>
      </c>
      <c r="C9" s="111" t="s">
        <v>36</v>
      </c>
      <c r="D9" s="111" t="s">
        <v>37</v>
      </c>
      <c r="E9" s="111" t="s">
        <v>42</v>
      </c>
      <c r="F9" s="111" t="s">
        <v>43</v>
      </c>
      <c r="G9" s="111" t="s">
        <v>40</v>
      </c>
      <c r="H9" s="111" t="s">
        <v>44</v>
      </c>
      <c r="I9" s="111" t="s">
        <v>41</v>
      </c>
      <c r="J9" s="111" t="s">
        <v>39</v>
      </c>
      <c r="K9" s="111" t="s">
        <v>38</v>
      </c>
      <c r="L9" s="111" t="s">
        <v>45</v>
      </c>
      <c r="M9" s="133" t="s">
        <v>46</v>
      </c>
      <c r="N9" s="136"/>
      <c r="O9" s="140" t="s">
        <v>33</v>
      </c>
      <c r="P9" s="142" t="s">
        <v>11</v>
      </c>
      <c r="Q9" s="117" t="s">
        <v>12</v>
      </c>
      <c r="R9" s="131" t="s">
        <v>34</v>
      </c>
      <c r="S9" s="111" t="s">
        <v>13</v>
      </c>
      <c r="T9" s="133" t="s">
        <v>14</v>
      </c>
      <c r="U9" s="147" t="s">
        <v>29</v>
      </c>
      <c r="V9" s="111" t="s">
        <v>15</v>
      </c>
      <c r="W9" s="133" t="s">
        <v>16</v>
      </c>
      <c r="X9" s="128"/>
      <c r="Y9" s="130"/>
      <c r="Z9" s="99"/>
      <c r="AA9" s="99"/>
      <c r="AB9" s="118"/>
      <c r="AC9" s="110"/>
      <c r="AD9" s="6"/>
      <c r="AE9" s="6"/>
    </row>
    <row r="10" spans="1:61" ht="92.25" customHeight="1" x14ac:dyDescent="0.25">
      <c r="A10" s="110"/>
      <c r="B10" s="13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34"/>
      <c r="N10" s="137"/>
      <c r="O10" s="141"/>
      <c r="P10" s="143"/>
      <c r="Q10" s="118"/>
      <c r="R10" s="132"/>
      <c r="S10" s="112"/>
      <c r="T10" s="134"/>
      <c r="U10" s="148"/>
      <c r="V10" s="112"/>
      <c r="W10" s="134"/>
      <c r="X10" s="128"/>
      <c r="Y10" s="130"/>
      <c r="Z10" s="99"/>
      <c r="AA10" s="99"/>
      <c r="AB10" s="118"/>
      <c r="AC10" s="110"/>
      <c r="AD10" s="6"/>
      <c r="AE10" s="6"/>
    </row>
    <row r="11" spans="1:61" ht="21.95" customHeight="1" x14ac:dyDescent="0.3">
      <c r="A11" s="40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149">
        <v>32.715699999999998</v>
      </c>
      <c r="Q11" s="150">
        <f>P11/3.6</f>
        <v>9.087694444444443</v>
      </c>
      <c r="R11" s="151"/>
      <c r="S11" s="149">
        <v>36.32</v>
      </c>
      <c r="T11" s="150">
        <f>S11/3.6</f>
        <v>10.088888888888889</v>
      </c>
      <c r="U11" s="46"/>
      <c r="V11" s="44"/>
      <c r="W11" s="45"/>
      <c r="X11" s="47"/>
      <c r="Y11" s="48"/>
      <c r="Z11" s="49"/>
      <c r="AA11" s="49"/>
      <c r="AB11" s="50"/>
      <c r="AC11" s="95">
        <v>38.018000000000001</v>
      </c>
      <c r="AD11" s="7">
        <f>SUM(B11:M11)+$K$42+$N$42</f>
        <v>0</v>
      </c>
      <c r="AE11" s="12" t="str">
        <f>IF(AD11=100,"ОК"," ")</f>
        <v xml:space="preserve"> </v>
      </c>
      <c r="AF11" s="8"/>
      <c r="AG11" s="8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21.95" customHeight="1" x14ac:dyDescent="0.3">
      <c r="A12" s="40">
        <v>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9"/>
      <c r="P12" s="152">
        <v>32.715699999999998</v>
      </c>
      <c r="Q12" s="150">
        <f>P12/3.6</f>
        <v>9.087694444444443</v>
      </c>
      <c r="R12" s="151"/>
      <c r="S12" s="149">
        <v>36.32</v>
      </c>
      <c r="T12" s="150">
        <f t="shared" ref="T12:T41" si="0">S12/3.6</f>
        <v>10.088888888888889</v>
      </c>
      <c r="U12" s="51"/>
      <c r="V12" s="44"/>
      <c r="W12" s="45"/>
      <c r="X12" s="47"/>
      <c r="Y12" s="48"/>
      <c r="Z12" s="49"/>
      <c r="AA12" s="49"/>
      <c r="AB12" s="50"/>
      <c r="AC12" s="95">
        <v>40.543999999999997</v>
      </c>
      <c r="AD12" s="7">
        <f t="shared" ref="AD12:AD41" si="1">SUM(B12:M12)+$K$42+$N$42</f>
        <v>0</v>
      </c>
      <c r="AE12" s="12" t="str">
        <f>IF(AD12=100,"ОК"," ")</f>
        <v xml:space="preserve"> </v>
      </c>
      <c r="AF12" s="4"/>
      <c r="AG12" s="4"/>
      <c r="AH12" s="4"/>
    </row>
    <row r="13" spans="1:61" ht="21.95" customHeight="1" x14ac:dyDescent="0.25">
      <c r="A13" s="40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52"/>
      <c r="P13" s="149">
        <v>32.715699999999998</v>
      </c>
      <c r="Q13" s="150">
        <f t="shared" ref="Q13:Q41" si="2">P13/3.6</f>
        <v>9.087694444444443</v>
      </c>
      <c r="R13" s="153"/>
      <c r="S13" s="149">
        <v>36.32</v>
      </c>
      <c r="T13" s="150">
        <f t="shared" si="0"/>
        <v>10.088888888888889</v>
      </c>
      <c r="U13" s="51"/>
      <c r="V13" s="44"/>
      <c r="W13" s="45"/>
      <c r="X13" s="47"/>
      <c r="Y13" s="48"/>
      <c r="Z13" s="49"/>
      <c r="AA13" s="49"/>
      <c r="AB13" s="50"/>
      <c r="AC13" s="95">
        <v>35.427</v>
      </c>
      <c r="AD13" s="7">
        <f t="shared" si="1"/>
        <v>0</v>
      </c>
      <c r="AE13" s="12" t="str">
        <f>IF(AD13=100,"ОК"," ")</f>
        <v xml:space="preserve"> </v>
      </c>
      <c r="AF13" s="4"/>
      <c r="AG13" s="4"/>
      <c r="AH13" s="4"/>
    </row>
    <row r="14" spans="1:61" ht="21.95" customHeight="1" x14ac:dyDescent="0.25">
      <c r="A14" s="40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52"/>
      <c r="P14" s="149">
        <v>32.715699999999998</v>
      </c>
      <c r="Q14" s="150">
        <f t="shared" si="2"/>
        <v>9.087694444444443</v>
      </c>
      <c r="R14" s="153"/>
      <c r="S14" s="149">
        <v>36.32</v>
      </c>
      <c r="T14" s="150">
        <f t="shared" si="0"/>
        <v>10.088888888888889</v>
      </c>
      <c r="U14" s="51"/>
      <c r="V14" s="44"/>
      <c r="W14" s="45"/>
      <c r="X14" s="47"/>
      <c r="Y14" s="48"/>
      <c r="Z14" s="49"/>
      <c r="AA14" s="49"/>
      <c r="AB14" s="50"/>
      <c r="AC14" s="95">
        <v>32.762</v>
      </c>
      <c r="AD14" s="7">
        <f t="shared" si="1"/>
        <v>0</v>
      </c>
      <c r="AE14" s="12" t="str">
        <f t="shared" ref="AE14:AE41" si="3">IF(AD14=100,"ОК"," ")</f>
        <v xml:space="preserve"> </v>
      </c>
      <c r="AF14" s="4"/>
      <c r="AG14" s="4"/>
      <c r="AH14" s="4"/>
    </row>
    <row r="15" spans="1:61" ht="21.95" customHeight="1" x14ac:dyDescent="0.25">
      <c r="A15" s="40"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52"/>
      <c r="P15" s="149">
        <v>32.715699999999998</v>
      </c>
      <c r="Q15" s="150">
        <f t="shared" si="2"/>
        <v>9.087694444444443</v>
      </c>
      <c r="R15" s="153"/>
      <c r="S15" s="149">
        <v>36.32</v>
      </c>
      <c r="T15" s="150">
        <f t="shared" si="0"/>
        <v>10.088888888888889</v>
      </c>
      <c r="U15" s="51"/>
      <c r="V15" s="53"/>
      <c r="W15" s="54"/>
      <c r="X15" s="47"/>
      <c r="Y15" s="48"/>
      <c r="Z15" s="49"/>
      <c r="AA15" s="49"/>
      <c r="AB15" s="50"/>
      <c r="AC15" s="95">
        <v>32.136000000000003</v>
      </c>
      <c r="AD15" s="7">
        <f t="shared" si="1"/>
        <v>0</v>
      </c>
      <c r="AE15" s="12" t="str">
        <f t="shared" si="3"/>
        <v xml:space="preserve"> </v>
      </c>
      <c r="AF15" s="4"/>
      <c r="AG15" s="4"/>
      <c r="AH15" s="4"/>
    </row>
    <row r="16" spans="1:61" ht="21.95" customHeight="1" x14ac:dyDescent="0.25">
      <c r="A16" s="40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52"/>
      <c r="P16" s="152">
        <v>32.715699999999998</v>
      </c>
      <c r="Q16" s="150">
        <f t="shared" si="2"/>
        <v>9.087694444444443</v>
      </c>
      <c r="R16" s="153"/>
      <c r="S16" s="149">
        <v>36.32</v>
      </c>
      <c r="T16" s="150">
        <f t="shared" si="0"/>
        <v>10.088888888888889</v>
      </c>
      <c r="U16" s="51"/>
      <c r="V16" s="53"/>
      <c r="W16" s="54"/>
      <c r="X16" s="47"/>
      <c r="Y16" s="48"/>
      <c r="Z16" s="49"/>
      <c r="AA16" s="49"/>
      <c r="AB16" s="50"/>
      <c r="AC16" s="95">
        <v>31.687000000000001</v>
      </c>
      <c r="AD16" s="7">
        <f t="shared" si="1"/>
        <v>0</v>
      </c>
      <c r="AE16" s="12" t="str">
        <f t="shared" si="3"/>
        <v xml:space="preserve"> </v>
      </c>
      <c r="AF16" s="4"/>
      <c r="AG16" s="4"/>
      <c r="AH16" s="4"/>
    </row>
    <row r="17" spans="1:34" ht="21.95" customHeight="1" x14ac:dyDescent="0.25">
      <c r="A17" s="40">
        <v>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52"/>
      <c r="P17" s="149">
        <v>32.715699999999998</v>
      </c>
      <c r="Q17" s="150">
        <f t="shared" si="2"/>
        <v>9.087694444444443</v>
      </c>
      <c r="R17" s="153"/>
      <c r="S17" s="149">
        <v>36.32</v>
      </c>
      <c r="T17" s="150">
        <f t="shared" si="0"/>
        <v>10.088888888888889</v>
      </c>
      <c r="U17" s="51"/>
      <c r="V17" s="44"/>
      <c r="W17" s="45"/>
      <c r="X17" s="47"/>
      <c r="Y17" s="48"/>
      <c r="Z17" s="49"/>
      <c r="AA17" s="49"/>
      <c r="AB17" s="50"/>
      <c r="AC17" s="95">
        <v>27.584</v>
      </c>
      <c r="AD17" s="7">
        <f t="shared" si="1"/>
        <v>0</v>
      </c>
      <c r="AE17" s="12" t="str">
        <f t="shared" si="3"/>
        <v xml:space="preserve"> </v>
      </c>
      <c r="AF17" s="4"/>
      <c r="AG17" s="4"/>
      <c r="AH17" s="4"/>
    </row>
    <row r="18" spans="1:34" ht="21.95" customHeight="1" x14ac:dyDescent="0.25">
      <c r="A18" s="40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52"/>
      <c r="P18" s="149">
        <v>32.715699999999998</v>
      </c>
      <c r="Q18" s="150">
        <f t="shared" si="2"/>
        <v>9.087694444444443</v>
      </c>
      <c r="R18" s="153"/>
      <c r="S18" s="149">
        <v>36.32</v>
      </c>
      <c r="T18" s="150">
        <f t="shared" si="0"/>
        <v>10.088888888888889</v>
      </c>
      <c r="U18" s="51"/>
      <c r="V18" s="44"/>
      <c r="W18" s="45"/>
      <c r="X18" s="47"/>
      <c r="Y18" s="48"/>
      <c r="Z18" s="49"/>
      <c r="AA18" s="49"/>
      <c r="AB18" s="50"/>
      <c r="AC18" s="95">
        <v>23.283000000000001</v>
      </c>
      <c r="AD18" s="7">
        <f t="shared" si="1"/>
        <v>0</v>
      </c>
      <c r="AE18" s="12" t="str">
        <f t="shared" si="3"/>
        <v xml:space="preserve"> </v>
      </c>
      <c r="AF18" s="4"/>
      <c r="AG18" s="4"/>
      <c r="AH18" s="4"/>
    </row>
    <row r="19" spans="1:34" ht="29.25" customHeight="1" x14ac:dyDescent="0.25">
      <c r="A19" s="40">
        <v>9</v>
      </c>
      <c r="B19" s="84">
        <v>97.846299999999999</v>
      </c>
      <c r="C19" s="84" t="s">
        <v>64</v>
      </c>
      <c r="D19" s="84" t="s">
        <v>65</v>
      </c>
      <c r="E19" s="84" t="s">
        <v>61</v>
      </c>
      <c r="F19" s="84" t="s">
        <v>61</v>
      </c>
      <c r="G19" s="84" t="s">
        <v>61</v>
      </c>
      <c r="H19" s="84">
        <v>1.4E-3</v>
      </c>
      <c r="I19" s="84" t="s">
        <v>61</v>
      </c>
      <c r="J19" s="84" t="s">
        <v>61</v>
      </c>
      <c r="K19" s="84">
        <v>3.56E-2</v>
      </c>
      <c r="L19" s="84">
        <v>2.0461999999999998</v>
      </c>
      <c r="M19" s="84">
        <v>3.7400000000000003E-2</v>
      </c>
      <c r="N19" s="85">
        <v>0.67930000000000001</v>
      </c>
      <c r="O19" s="86"/>
      <c r="P19" s="87">
        <v>32.731200000000001</v>
      </c>
      <c r="Q19" s="88">
        <f t="shared" si="2"/>
        <v>9.0920000000000005</v>
      </c>
      <c r="R19" s="89"/>
      <c r="S19" s="87">
        <v>36.337299999999999</v>
      </c>
      <c r="T19" s="88">
        <f t="shared" si="0"/>
        <v>10.093694444444443</v>
      </c>
      <c r="U19" s="90"/>
      <c r="V19" s="87">
        <v>48.386400000000002</v>
      </c>
      <c r="W19" s="88">
        <v>13.440666666666667</v>
      </c>
      <c r="X19" s="91">
        <v>26.3</v>
      </c>
      <c r="Y19" s="92">
        <v>2.1</v>
      </c>
      <c r="Z19" s="93" t="s">
        <v>54</v>
      </c>
      <c r="AA19" s="93">
        <v>2E-3</v>
      </c>
      <c r="AB19" s="94" t="s">
        <v>66</v>
      </c>
      <c r="AC19" s="95">
        <v>21.646999999999998</v>
      </c>
      <c r="AD19" s="7">
        <f t="shared" si="1"/>
        <v>99.96690000000001</v>
      </c>
      <c r="AE19" s="12" t="str">
        <f t="shared" si="3"/>
        <v xml:space="preserve"> </v>
      </c>
      <c r="AF19" s="4"/>
      <c r="AG19" s="4"/>
      <c r="AH19" s="4"/>
    </row>
    <row r="20" spans="1:34" ht="21.95" customHeight="1" x14ac:dyDescent="0.25">
      <c r="A20" s="40">
        <v>10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52"/>
      <c r="P20" s="149">
        <v>32.731200000000001</v>
      </c>
      <c r="Q20" s="150">
        <f t="shared" si="2"/>
        <v>9.0920000000000005</v>
      </c>
      <c r="R20" s="153"/>
      <c r="S20" s="149">
        <v>36.337299999999999</v>
      </c>
      <c r="T20" s="150">
        <f t="shared" si="0"/>
        <v>10.093694444444443</v>
      </c>
      <c r="U20" s="51"/>
      <c r="V20" s="44"/>
      <c r="W20" s="45"/>
      <c r="X20" s="47"/>
      <c r="Y20" s="48"/>
      <c r="Z20" s="49"/>
      <c r="AA20" s="49"/>
      <c r="AB20" s="50"/>
      <c r="AC20" s="95">
        <v>25.289000000000001</v>
      </c>
      <c r="AD20" s="7">
        <f t="shared" si="1"/>
        <v>0</v>
      </c>
      <c r="AE20" s="12" t="str">
        <f t="shared" si="3"/>
        <v xml:space="preserve"> </v>
      </c>
      <c r="AF20" s="4"/>
      <c r="AG20" s="4"/>
      <c r="AH20" s="4"/>
    </row>
    <row r="21" spans="1:34" ht="21.95" customHeight="1" x14ac:dyDescent="0.25">
      <c r="A21" s="40">
        <v>11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52"/>
      <c r="P21" s="149">
        <v>32.731200000000001</v>
      </c>
      <c r="Q21" s="150">
        <f t="shared" si="2"/>
        <v>9.0920000000000005</v>
      </c>
      <c r="R21" s="153"/>
      <c r="S21" s="149">
        <v>36.337299999999999</v>
      </c>
      <c r="T21" s="150">
        <f t="shared" si="0"/>
        <v>10.093694444444443</v>
      </c>
      <c r="U21" s="51"/>
      <c r="V21" s="44"/>
      <c r="W21" s="45"/>
      <c r="X21" s="47"/>
      <c r="Y21" s="48"/>
      <c r="Z21" s="49"/>
      <c r="AA21" s="49"/>
      <c r="AB21" s="50"/>
      <c r="AC21" s="95">
        <v>27.69</v>
      </c>
      <c r="AD21" s="7">
        <f t="shared" si="1"/>
        <v>0</v>
      </c>
      <c r="AE21" s="12" t="str">
        <f t="shared" si="3"/>
        <v xml:space="preserve"> </v>
      </c>
      <c r="AF21" s="4"/>
      <c r="AG21" s="4"/>
      <c r="AH21" s="4"/>
    </row>
    <row r="22" spans="1:34" ht="21.95" customHeight="1" x14ac:dyDescent="0.25">
      <c r="A22" s="40">
        <v>12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52"/>
      <c r="P22" s="149">
        <v>32.731200000000001</v>
      </c>
      <c r="Q22" s="150">
        <f t="shared" si="2"/>
        <v>9.0920000000000005</v>
      </c>
      <c r="R22" s="153"/>
      <c r="S22" s="149">
        <v>36.337299999999999</v>
      </c>
      <c r="T22" s="150">
        <f t="shared" si="0"/>
        <v>10.093694444444443</v>
      </c>
      <c r="U22" s="51"/>
      <c r="V22" s="53"/>
      <c r="W22" s="54"/>
      <c r="X22" s="47"/>
      <c r="Y22" s="48"/>
      <c r="Z22" s="49"/>
      <c r="AA22" s="49"/>
      <c r="AB22" s="50"/>
      <c r="AC22" s="95">
        <v>30.771999999999998</v>
      </c>
      <c r="AD22" s="7">
        <f t="shared" si="1"/>
        <v>0</v>
      </c>
      <c r="AE22" s="12" t="str">
        <f t="shared" si="3"/>
        <v xml:space="preserve"> </v>
      </c>
      <c r="AF22" s="4"/>
      <c r="AG22" s="4"/>
      <c r="AH22" s="4"/>
    </row>
    <row r="23" spans="1:34" ht="21.95" customHeight="1" x14ac:dyDescent="0.25">
      <c r="A23" s="40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52"/>
      <c r="P23" s="149">
        <v>32.731200000000001</v>
      </c>
      <c r="Q23" s="150">
        <f t="shared" si="2"/>
        <v>9.0920000000000005</v>
      </c>
      <c r="R23" s="153"/>
      <c r="S23" s="149">
        <v>36.337299999999999</v>
      </c>
      <c r="T23" s="150">
        <f t="shared" si="0"/>
        <v>10.093694444444443</v>
      </c>
      <c r="U23" s="51"/>
      <c r="V23" s="53"/>
      <c r="W23" s="54"/>
      <c r="X23" s="47"/>
      <c r="Y23" s="48"/>
      <c r="Z23" s="49"/>
      <c r="AA23" s="49"/>
      <c r="AB23" s="50"/>
      <c r="AC23" s="95">
        <v>33.557000000000002</v>
      </c>
      <c r="AD23" s="7">
        <f t="shared" si="1"/>
        <v>0</v>
      </c>
      <c r="AE23" s="12" t="str">
        <f t="shared" si="3"/>
        <v xml:space="preserve"> </v>
      </c>
      <c r="AF23" s="4"/>
      <c r="AG23" s="4"/>
      <c r="AH23" s="4"/>
    </row>
    <row r="24" spans="1:34" ht="21.95" customHeight="1" x14ac:dyDescent="0.25">
      <c r="A24" s="40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52"/>
      <c r="P24" s="149">
        <v>32.731200000000001</v>
      </c>
      <c r="Q24" s="150">
        <f t="shared" si="2"/>
        <v>9.0920000000000005</v>
      </c>
      <c r="R24" s="153"/>
      <c r="S24" s="149">
        <v>36.337299999999999</v>
      </c>
      <c r="T24" s="150">
        <f t="shared" si="0"/>
        <v>10.093694444444443</v>
      </c>
      <c r="U24" s="51"/>
      <c r="V24" s="44"/>
      <c r="W24" s="45"/>
      <c r="X24" s="47"/>
      <c r="Y24" s="48"/>
      <c r="Z24" s="49"/>
      <c r="AA24" s="49"/>
      <c r="AB24" s="50"/>
      <c r="AC24" s="95">
        <v>37.491999999999997</v>
      </c>
      <c r="AD24" s="7">
        <f t="shared" si="1"/>
        <v>0</v>
      </c>
      <c r="AE24" s="12" t="str">
        <f t="shared" si="3"/>
        <v xml:space="preserve"> </v>
      </c>
      <c r="AF24" s="4"/>
      <c r="AG24" s="4"/>
      <c r="AH24" s="4"/>
    </row>
    <row r="25" spans="1:34" ht="21.95" customHeight="1" x14ac:dyDescent="0.25">
      <c r="A25" s="40">
        <v>15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52"/>
      <c r="P25" s="149">
        <v>32.731200000000001</v>
      </c>
      <c r="Q25" s="150">
        <f t="shared" si="2"/>
        <v>9.0920000000000005</v>
      </c>
      <c r="R25" s="153"/>
      <c r="S25" s="149">
        <v>36.337299999999999</v>
      </c>
      <c r="T25" s="150">
        <f t="shared" si="0"/>
        <v>10.093694444444443</v>
      </c>
      <c r="U25" s="51"/>
      <c r="V25" s="44"/>
      <c r="W25" s="45"/>
      <c r="X25" s="47"/>
      <c r="Y25" s="48"/>
      <c r="Z25" s="49"/>
      <c r="AA25" s="49"/>
      <c r="AB25" s="50"/>
      <c r="AC25" s="95">
        <v>37.975999999999999</v>
      </c>
      <c r="AD25" s="7">
        <f t="shared" si="1"/>
        <v>0</v>
      </c>
      <c r="AE25" s="12" t="str">
        <f t="shared" si="3"/>
        <v xml:space="preserve"> </v>
      </c>
      <c r="AF25" s="4"/>
      <c r="AG25" s="4"/>
      <c r="AH25" s="4"/>
    </row>
    <row r="26" spans="1:34" ht="21.95" customHeight="1" x14ac:dyDescent="0.25">
      <c r="A26" s="40">
        <v>16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52"/>
      <c r="P26" s="149">
        <v>32.731200000000001</v>
      </c>
      <c r="Q26" s="150">
        <f t="shared" si="2"/>
        <v>9.0920000000000005</v>
      </c>
      <c r="R26" s="153"/>
      <c r="S26" s="149">
        <v>36.337299999999999</v>
      </c>
      <c r="T26" s="150">
        <f t="shared" si="0"/>
        <v>10.093694444444443</v>
      </c>
      <c r="U26" s="51"/>
      <c r="V26" s="44"/>
      <c r="W26" s="45"/>
      <c r="X26" s="47"/>
      <c r="Y26" s="48"/>
      <c r="Z26" s="49"/>
      <c r="AA26" s="49"/>
      <c r="AB26" s="50"/>
      <c r="AC26" s="95">
        <v>39.729999999999997</v>
      </c>
      <c r="AD26" s="7">
        <f t="shared" si="1"/>
        <v>0</v>
      </c>
      <c r="AE26" s="12" t="str">
        <f t="shared" si="3"/>
        <v xml:space="preserve"> </v>
      </c>
      <c r="AF26" s="4"/>
      <c r="AG26" s="4"/>
      <c r="AH26" s="4"/>
    </row>
    <row r="27" spans="1:34" ht="21.95" customHeight="1" x14ac:dyDescent="0.25">
      <c r="A27" s="40">
        <v>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52"/>
      <c r="P27" s="149">
        <v>32.731200000000001</v>
      </c>
      <c r="Q27" s="150">
        <f t="shared" si="2"/>
        <v>9.0920000000000005</v>
      </c>
      <c r="R27" s="153"/>
      <c r="S27" s="149">
        <v>36.337299999999999</v>
      </c>
      <c r="T27" s="150">
        <f t="shared" si="0"/>
        <v>10.093694444444443</v>
      </c>
      <c r="U27" s="51"/>
      <c r="V27" s="44"/>
      <c r="W27" s="45"/>
      <c r="X27" s="47"/>
      <c r="Y27" s="48"/>
      <c r="Z27" s="49"/>
      <c r="AA27" s="49"/>
      <c r="AB27" s="50"/>
      <c r="AC27" s="95">
        <v>39.662999999999997</v>
      </c>
      <c r="AD27" s="7">
        <f t="shared" si="1"/>
        <v>0</v>
      </c>
      <c r="AE27" s="12" t="str">
        <f t="shared" si="3"/>
        <v xml:space="preserve"> </v>
      </c>
      <c r="AF27" s="4"/>
      <c r="AG27" s="4"/>
      <c r="AH27" s="4"/>
    </row>
    <row r="28" spans="1:34" ht="21.95" customHeight="1" x14ac:dyDescent="0.25">
      <c r="A28" s="40">
        <v>18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52"/>
      <c r="P28" s="149">
        <v>32.731200000000001</v>
      </c>
      <c r="Q28" s="150">
        <f t="shared" si="2"/>
        <v>9.0920000000000005</v>
      </c>
      <c r="R28" s="153"/>
      <c r="S28" s="149">
        <v>36.337299999999999</v>
      </c>
      <c r="T28" s="150">
        <f t="shared" si="0"/>
        <v>10.093694444444443</v>
      </c>
      <c r="U28" s="51"/>
      <c r="V28" s="44"/>
      <c r="W28" s="45"/>
      <c r="X28" s="47"/>
      <c r="Y28" s="48"/>
      <c r="Z28" s="49"/>
      <c r="AA28" s="49"/>
      <c r="AB28" s="50"/>
      <c r="AC28" s="95">
        <v>40.634</v>
      </c>
      <c r="AD28" s="7">
        <f t="shared" si="1"/>
        <v>0</v>
      </c>
      <c r="AE28" s="12" t="str">
        <f t="shared" si="3"/>
        <v xml:space="preserve"> </v>
      </c>
      <c r="AF28" s="4"/>
      <c r="AG28" s="4"/>
      <c r="AH28" s="4"/>
    </row>
    <row r="29" spans="1:34" ht="21.95" customHeight="1" x14ac:dyDescent="0.25">
      <c r="A29" s="40">
        <v>19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52"/>
      <c r="P29" s="149">
        <v>32.731200000000001</v>
      </c>
      <c r="Q29" s="150">
        <f t="shared" si="2"/>
        <v>9.0920000000000005</v>
      </c>
      <c r="R29" s="153"/>
      <c r="S29" s="149">
        <v>36.337299999999999</v>
      </c>
      <c r="T29" s="150">
        <f t="shared" si="0"/>
        <v>10.093694444444443</v>
      </c>
      <c r="U29" s="51"/>
      <c r="V29" s="44"/>
      <c r="W29" s="45"/>
      <c r="X29" s="47"/>
      <c r="Y29" s="48"/>
      <c r="Z29" s="49"/>
      <c r="AA29" s="49"/>
      <c r="AB29" s="50"/>
      <c r="AC29" s="95">
        <v>42.046999999999997</v>
      </c>
      <c r="AD29" s="7">
        <f t="shared" si="1"/>
        <v>0</v>
      </c>
      <c r="AE29" s="12" t="str">
        <f t="shared" si="3"/>
        <v xml:space="preserve"> </v>
      </c>
      <c r="AF29" s="4"/>
      <c r="AG29" s="4"/>
      <c r="AH29" s="4"/>
    </row>
    <row r="30" spans="1:34" ht="21.95" customHeight="1" x14ac:dyDescent="0.25">
      <c r="A30" s="40">
        <v>20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52"/>
      <c r="P30" s="149">
        <v>32.731200000000001</v>
      </c>
      <c r="Q30" s="150">
        <f t="shared" si="2"/>
        <v>9.0920000000000005</v>
      </c>
      <c r="R30" s="153"/>
      <c r="S30" s="149">
        <v>36.337299999999999</v>
      </c>
      <c r="T30" s="150">
        <f t="shared" si="0"/>
        <v>10.093694444444443</v>
      </c>
      <c r="U30" s="51"/>
      <c r="V30" s="44"/>
      <c r="W30" s="45"/>
      <c r="X30" s="47"/>
      <c r="Y30" s="48"/>
      <c r="Z30" s="49"/>
      <c r="AA30" s="49"/>
      <c r="AB30" s="50"/>
      <c r="AC30" s="95">
        <v>44.975000000000001</v>
      </c>
      <c r="AD30" s="7">
        <f t="shared" si="1"/>
        <v>0</v>
      </c>
      <c r="AE30" s="12" t="str">
        <f t="shared" si="3"/>
        <v xml:space="preserve"> </v>
      </c>
      <c r="AF30" s="4"/>
      <c r="AG30" s="4"/>
      <c r="AH30" s="4"/>
    </row>
    <row r="31" spans="1:34" ht="21.95" customHeight="1" x14ac:dyDescent="0.25">
      <c r="A31" s="40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52"/>
      <c r="P31" s="149">
        <v>32.731200000000001</v>
      </c>
      <c r="Q31" s="150">
        <f t="shared" si="2"/>
        <v>9.0920000000000005</v>
      </c>
      <c r="R31" s="153"/>
      <c r="S31" s="149">
        <v>36.337299999999999</v>
      </c>
      <c r="T31" s="150">
        <f t="shared" si="0"/>
        <v>10.093694444444443</v>
      </c>
      <c r="U31" s="51"/>
      <c r="V31" s="53"/>
      <c r="W31" s="54"/>
      <c r="X31" s="47"/>
      <c r="Y31" s="48"/>
      <c r="Z31" s="49"/>
      <c r="AA31" s="49"/>
      <c r="AB31" s="50"/>
      <c r="AC31" s="95">
        <v>44.661999999999999</v>
      </c>
      <c r="AD31" s="7">
        <f t="shared" si="1"/>
        <v>0</v>
      </c>
      <c r="AE31" s="12" t="str">
        <f t="shared" si="3"/>
        <v xml:space="preserve"> </v>
      </c>
      <c r="AF31" s="4"/>
      <c r="AG31" s="4"/>
      <c r="AH31" s="4"/>
    </row>
    <row r="32" spans="1:34" ht="21.95" customHeight="1" x14ac:dyDescent="0.25">
      <c r="A32" s="40">
        <v>22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52"/>
      <c r="P32" s="149">
        <v>32.731200000000001</v>
      </c>
      <c r="Q32" s="150">
        <f t="shared" si="2"/>
        <v>9.0920000000000005</v>
      </c>
      <c r="R32" s="153"/>
      <c r="S32" s="149">
        <v>36.337299999999999</v>
      </c>
      <c r="T32" s="150">
        <f t="shared" si="0"/>
        <v>10.093694444444443</v>
      </c>
      <c r="U32" s="51"/>
      <c r="V32" s="53"/>
      <c r="W32" s="54"/>
      <c r="X32" s="47"/>
      <c r="Y32" s="48"/>
      <c r="Z32" s="49"/>
      <c r="AA32" s="49"/>
      <c r="AB32" s="50"/>
      <c r="AC32" s="95">
        <v>44.030999999999999</v>
      </c>
      <c r="AD32" s="7">
        <f t="shared" si="1"/>
        <v>0</v>
      </c>
      <c r="AE32" s="12" t="str">
        <f t="shared" si="3"/>
        <v xml:space="preserve"> </v>
      </c>
      <c r="AF32" s="4"/>
      <c r="AG32" s="4"/>
      <c r="AH32" s="4"/>
    </row>
    <row r="33" spans="1:34" ht="21.95" customHeight="1" x14ac:dyDescent="0.25">
      <c r="A33" s="40">
        <v>23</v>
      </c>
      <c r="B33" s="84">
        <v>97.579599999999999</v>
      </c>
      <c r="C33" s="84" t="s">
        <v>64</v>
      </c>
      <c r="D33" s="84" t="s">
        <v>65</v>
      </c>
      <c r="E33" s="84">
        <v>1.1999999999999999E-3</v>
      </c>
      <c r="F33" s="84" t="s">
        <v>61</v>
      </c>
      <c r="G33" s="84" t="s">
        <v>61</v>
      </c>
      <c r="H33" s="84">
        <v>1.4E-3</v>
      </c>
      <c r="I33" s="84" t="s">
        <v>61</v>
      </c>
      <c r="J33" s="84" t="s">
        <v>61</v>
      </c>
      <c r="K33" s="84">
        <v>3.7699999999999997E-2</v>
      </c>
      <c r="L33" s="84">
        <v>2.3117000000000001</v>
      </c>
      <c r="M33" s="84">
        <v>3.8100000000000002E-2</v>
      </c>
      <c r="N33" s="85">
        <v>0.68059999999999998</v>
      </c>
      <c r="O33" s="86"/>
      <c r="P33" s="87">
        <v>34.450200000000002</v>
      </c>
      <c r="Q33" s="88">
        <f t="shared" si="2"/>
        <v>9.5694999999999997</v>
      </c>
      <c r="R33" s="89"/>
      <c r="S33" s="87">
        <v>38.194600000000001</v>
      </c>
      <c r="T33" s="88">
        <f t="shared" si="0"/>
        <v>10.609611111111111</v>
      </c>
      <c r="U33" s="90"/>
      <c r="V33" s="87">
        <v>49.969799999999999</v>
      </c>
      <c r="W33" s="88">
        <v>13.8805</v>
      </c>
      <c r="X33" s="91">
        <v>25.4</v>
      </c>
      <c r="Y33" s="92">
        <v>0.1</v>
      </c>
      <c r="Z33" s="93" t="s">
        <v>55</v>
      </c>
      <c r="AA33" s="93" t="s">
        <v>55</v>
      </c>
      <c r="AB33" s="94" t="s">
        <v>66</v>
      </c>
      <c r="AC33" s="95">
        <v>44.347000000000001</v>
      </c>
      <c r="AD33" s="7">
        <f>SUM(B33:M33)+$K$42+$N$42</f>
        <v>99.969700000000003</v>
      </c>
      <c r="AE33" s="12" t="str">
        <f>IF(AD33=100,"ОК"," ")</f>
        <v xml:space="preserve"> </v>
      </c>
      <c r="AF33" s="4"/>
      <c r="AG33" s="4"/>
      <c r="AH33" s="4"/>
    </row>
    <row r="34" spans="1:34" ht="21.95" customHeight="1" x14ac:dyDescent="0.25">
      <c r="A34" s="40">
        <v>24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52"/>
      <c r="P34" s="149">
        <v>34.450200000000002</v>
      </c>
      <c r="Q34" s="150">
        <f t="shared" si="2"/>
        <v>9.5694999999999997</v>
      </c>
      <c r="R34" s="153"/>
      <c r="S34" s="149">
        <v>38.194600000000001</v>
      </c>
      <c r="T34" s="150">
        <f t="shared" si="0"/>
        <v>10.609611111111111</v>
      </c>
      <c r="U34" s="51"/>
      <c r="V34" s="44"/>
      <c r="W34" s="45"/>
      <c r="X34" s="47"/>
      <c r="Y34" s="48"/>
      <c r="Z34" s="49"/>
      <c r="AA34" s="49"/>
      <c r="AB34" s="50"/>
      <c r="AC34" s="95">
        <v>44.033000000000001</v>
      </c>
      <c r="AD34" s="7">
        <f t="shared" si="1"/>
        <v>0</v>
      </c>
      <c r="AE34" s="12" t="str">
        <f t="shared" si="3"/>
        <v xml:space="preserve"> </v>
      </c>
      <c r="AF34" s="4"/>
      <c r="AG34" s="4"/>
      <c r="AH34" s="4"/>
    </row>
    <row r="35" spans="1:34" ht="21.95" customHeight="1" x14ac:dyDescent="0.25">
      <c r="A35" s="40">
        <v>25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52"/>
      <c r="P35" s="149">
        <v>34.450200000000002</v>
      </c>
      <c r="Q35" s="150">
        <f t="shared" si="2"/>
        <v>9.5694999999999997</v>
      </c>
      <c r="R35" s="153"/>
      <c r="S35" s="149">
        <v>38.194600000000001</v>
      </c>
      <c r="T35" s="150">
        <f t="shared" si="0"/>
        <v>10.609611111111111</v>
      </c>
      <c r="U35" s="51"/>
      <c r="V35" s="44"/>
      <c r="W35" s="45"/>
      <c r="X35" s="47"/>
      <c r="Y35" s="48"/>
      <c r="Z35" s="49"/>
      <c r="AA35" s="49"/>
      <c r="AB35" s="17"/>
      <c r="AC35" s="95">
        <v>41.094000000000001</v>
      </c>
      <c r="AD35" s="7">
        <f t="shared" si="1"/>
        <v>0</v>
      </c>
      <c r="AE35" s="12" t="str">
        <f t="shared" si="3"/>
        <v xml:space="preserve"> </v>
      </c>
      <c r="AF35" s="4"/>
      <c r="AG35" s="4"/>
      <c r="AH35" s="4"/>
    </row>
    <row r="36" spans="1:34" ht="21.95" customHeight="1" x14ac:dyDescent="0.25">
      <c r="A36" s="40">
        <v>26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52"/>
      <c r="P36" s="149">
        <v>34.450200000000002</v>
      </c>
      <c r="Q36" s="150">
        <f t="shared" si="2"/>
        <v>9.5694999999999997</v>
      </c>
      <c r="R36" s="153"/>
      <c r="S36" s="149">
        <v>38.194600000000001</v>
      </c>
      <c r="T36" s="150">
        <f t="shared" si="0"/>
        <v>10.609611111111111</v>
      </c>
      <c r="U36" s="51"/>
      <c r="V36" s="53"/>
      <c r="W36" s="54"/>
      <c r="X36" s="47"/>
      <c r="Y36" s="48"/>
      <c r="Z36" s="49"/>
      <c r="AA36" s="49"/>
      <c r="AB36" s="50"/>
      <c r="AC36" s="95">
        <v>41.89</v>
      </c>
      <c r="AD36" s="7">
        <f t="shared" si="1"/>
        <v>0</v>
      </c>
      <c r="AE36" s="12" t="str">
        <f t="shared" si="3"/>
        <v xml:space="preserve"> </v>
      </c>
      <c r="AF36" s="4"/>
      <c r="AG36" s="4"/>
      <c r="AH36" s="4"/>
    </row>
    <row r="37" spans="1:34" ht="21.95" customHeight="1" x14ac:dyDescent="0.25">
      <c r="A37" s="40">
        <v>27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52"/>
      <c r="P37" s="149">
        <v>34.450200000000002</v>
      </c>
      <c r="Q37" s="150">
        <f t="shared" si="2"/>
        <v>9.5694999999999997</v>
      </c>
      <c r="R37" s="153"/>
      <c r="S37" s="149">
        <v>38.194600000000001</v>
      </c>
      <c r="T37" s="150">
        <f t="shared" si="0"/>
        <v>10.609611111111111</v>
      </c>
      <c r="U37" s="51"/>
      <c r="V37" s="53"/>
      <c r="W37" s="54"/>
      <c r="X37" s="47"/>
      <c r="Y37" s="48"/>
      <c r="Z37" s="49"/>
      <c r="AA37" s="49"/>
      <c r="AB37" s="50"/>
      <c r="AC37" s="95">
        <v>41.835000000000001</v>
      </c>
      <c r="AD37" s="7">
        <f t="shared" si="1"/>
        <v>0</v>
      </c>
      <c r="AE37" s="12" t="str">
        <f t="shared" si="3"/>
        <v xml:space="preserve"> </v>
      </c>
      <c r="AF37" s="4"/>
      <c r="AG37" s="4"/>
      <c r="AH37" s="4"/>
    </row>
    <row r="38" spans="1:34" ht="21.95" customHeight="1" x14ac:dyDescent="0.25">
      <c r="A38" s="40">
        <v>28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52"/>
      <c r="P38" s="149">
        <v>34.450200000000002</v>
      </c>
      <c r="Q38" s="150">
        <f t="shared" si="2"/>
        <v>9.5694999999999997</v>
      </c>
      <c r="R38" s="153"/>
      <c r="S38" s="149">
        <v>38.194600000000001</v>
      </c>
      <c r="T38" s="150">
        <f t="shared" si="0"/>
        <v>10.609611111111111</v>
      </c>
      <c r="U38" s="51"/>
      <c r="V38" s="44"/>
      <c r="W38" s="45"/>
      <c r="X38" s="47"/>
      <c r="Y38" s="48"/>
      <c r="Z38" s="49"/>
      <c r="AA38" s="49"/>
      <c r="AB38" s="50"/>
      <c r="AC38" s="95">
        <v>40.344000000000001</v>
      </c>
      <c r="AD38" s="7">
        <f t="shared" si="1"/>
        <v>0</v>
      </c>
      <c r="AE38" s="12" t="str">
        <f t="shared" si="3"/>
        <v xml:space="preserve"> </v>
      </c>
      <c r="AF38" s="4"/>
      <c r="AG38" s="4"/>
      <c r="AH38" s="4"/>
    </row>
    <row r="39" spans="1:34" ht="21.95" customHeight="1" x14ac:dyDescent="0.25">
      <c r="A39" s="40">
        <v>29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52"/>
      <c r="P39" s="149">
        <v>34.450200000000002</v>
      </c>
      <c r="Q39" s="150">
        <f t="shared" si="2"/>
        <v>9.5694999999999997</v>
      </c>
      <c r="R39" s="153"/>
      <c r="S39" s="149">
        <v>38.194600000000001</v>
      </c>
      <c r="T39" s="150">
        <f t="shared" si="0"/>
        <v>10.609611111111111</v>
      </c>
      <c r="U39" s="51"/>
      <c r="V39" s="44"/>
      <c r="W39" s="45"/>
      <c r="X39" s="47"/>
      <c r="Y39" s="48"/>
      <c r="Z39" s="49"/>
      <c r="AA39" s="49"/>
      <c r="AB39" s="50"/>
      <c r="AC39" s="95">
        <v>44.472999999999999</v>
      </c>
      <c r="AD39" s="7">
        <f t="shared" si="1"/>
        <v>0</v>
      </c>
      <c r="AE39" s="12" t="str">
        <f t="shared" si="3"/>
        <v xml:space="preserve"> </v>
      </c>
      <c r="AF39" s="4"/>
      <c r="AG39" s="4"/>
      <c r="AH39" s="4"/>
    </row>
    <row r="40" spans="1:34" ht="21.95" customHeight="1" x14ac:dyDescent="0.25">
      <c r="A40" s="40">
        <v>30</v>
      </c>
      <c r="B40" s="5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6"/>
      <c r="N40" s="42"/>
      <c r="O40" s="52"/>
      <c r="P40" s="149">
        <v>34.450200000000002</v>
      </c>
      <c r="Q40" s="150">
        <f t="shared" si="2"/>
        <v>9.5694999999999997</v>
      </c>
      <c r="R40" s="153"/>
      <c r="S40" s="149">
        <v>38.194600000000001</v>
      </c>
      <c r="T40" s="150">
        <f t="shared" si="0"/>
        <v>10.609611111111111</v>
      </c>
      <c r="U40" s="51"/>
      <c r="V40" s="44"/>
      <c r="W40" s="45"/>
      <c r="X40" s="47"/>
      <c r="Y40" s="48"/>
      <c r="Z40" s="49"/>
      <c r="AA40" s="49"/>
      <c r="AB40" s="50"/>
      <c r="AC40" s="95">
        <v>51.206000000000003</v>
      </c>
      <c r="AD40" s="7">
        <f t="shared" si="1"/>
        <v>0</v>
      </c>
      <c r="AE40" s="12" t="str">
        <f t="shared" si="3"/>
        <v xml:space="preserve"> </v>
      </c>
      <c r="AF40" s="4"/>
      <c r="AG40" s="4"/>
      <c r="AH40" s="4"/>
    </row>
    <row r="41" spans="1:34" ht="21.95" customHeight="1" thickBot="1" x14ac:dyDescent="0.3">
      <c r="A41" s="57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1"/>
      <c r="O41" s="62"/>
      <c r="P41" s="149">
        <v>34.450200000000002</v>
      </c>
      <c r="Q41" s="150">
        <f t="shared" si="2"/>
        <v>9.5694999999999997</v>
      </c>
      <c r="R41" s="154"/>
      <c r="S41" s="149">
        <v>38.194600000000001</v>
      </c>
      <c r="T41" s="150">
        <f t="shared" si="0"/>
        <v>10.609611111111111</v>
      </c>
      <c r="U41" s="64"/>
      <c r="V41" s="63"/>
      <c r="W41" s="45"/>
      <c r="X41" s="65"/>
      <c r="Y41" s="66"/>
      <c r="Z41" s="67"/>
      <c r="AA41" s="68"/>
      <c r="AB41" s="69"/>
      <c r="AC41" s="70"/>
      <c r="AD41" s="7">
        <f t="shared" si="1"/>
        <v>0</v>
      </c>
      <c r="AE41" s="12" t="str">
        <f t="shared" si="3"/>
        <v xml:space="preserve"> </v>
      </c>
      <c r="AF41" s="4"/>
      <c r="AG41" s="4"/>
      <c r="AH41" s="4"/>
    </row>
    <row r="42" spans="1:34" ht="18.75" customHeight="1" thickBot="1" x14ac:dyDescent="0.35">
      <c r="A42" s="105" t="s">
        <v>26</v>
      </c>
      <c r="B42" s="105"/>
      <c r="C42" s="105"/>
      <c r="D42" s="105"/>
      <c r="E42" s="105"/>
      <c r="F42" s="105"/>
      <c r="G42" s="105"/>
      <c r="H42" s="106"/>
      <c r="I42" s="107" t="s">
        <v>24</v>
      </c>
      <c r="J42" s="108"/>
      <c r="K42" s="71">
        <v>0</v>
      </c>
      <c r="L42" s="113" t="s">
        <v>25</v>
      </c>
      <c r="M42" s="114"/>
      <c r="N42" s="72">
        <v>0</v>
      </c>
      <c r="O42" s="115"/>
      <c r="P42" s="101">
        <f>SUMPRODUCT(P11:P41,AC11:AC41)/SUM(AC11:AC41)</f>
        <v>33.263181965564748</v>
      </c>
      <c r="Q42" s="101">
        <f>SUMPRODUCT(Q11:Q41,AC11:AC41)/SUM(AC11:AC41)</f>
        <v>9.2397727682124291</v>
      </c>
      <c r="R42" s="101"/>
      <c r="S42" s="101">
        <f>SUMPRODUCT(S11:S41,AC11:AC41)/SUM(AC11:AC41)</f>
        <v>36.911952927389393</v>
      </c>
      <c r="T42" s="103">
        <f>SUMPRODUCT(T11:T41,AC11:AC41)/SUM(AC11:AC41)</f>
        <v>10.253320257608163</v>
      </c>
      <c r="U42" s="73"/>
      <c r="V42" s="74"/>
      <c r="W42" s="74"/>
      <c r="X42" s="74"/>
      <c r="Y42" s="74"/>
      <c r="Z42" s="74"/>
      <c r="AA42" s="138" t="s">
        <v>47</v>
      </c>
      <c r="AB42" s="139"/>
      <c r="AC42" s="79">
        <v>1120.828</v>
      </c>
      <c r="AD42" s="13"/>
      <c r="AE42" s="14"/>
      <c r="AF42" s="4"/>
      <c r="AG42" s="4"/>
      <c r="AH42" s="4"/>
    </row>
    <row r="43" spans="1:34" ht="19.5" customHeight="1" thickBot="1" x14ac:dyDescent="0.4">
      <c r="A43" s="75"/>
      <c r="B43" s="76"/>
      <c r="C43" s="76"/>
      <c r="D43" s="76"/>
      <c r="E43" s="76"/>
      <c r="F43" s="76"/>
      <c r="G43" s="76"/>
      <c r="H43" s="144" t="s">
        <v>3</v>
      </c>
      <c r="I43" s="145"/>
      <c r="J43" s="145"/>
      <c r="K43" s="145"/>
      <c r="L43" s="145"/>
      <c r="M43" s="145"/>
      <c r="N43" s="146"/>
      <c r="O43" s="116"/>
      <c r="P43" s="102"/>
      <c r="Q43" s="102"/>
      <c r="R43" s="102"/>
      <c r="S43" s="102"/>
      <c r="T43" s="104"/>
      <c r="U43" s="73"/>
      <c r="V43" s="76"/>
      <c r="W43" s="76"/>
      <c r="X43" s="76"/>
      <c r="Y43" s="76"/>
      <c r="Z43" s="76"/>
      <c r="AA43" s="76"/>
      <c r="AB43" s="76"/>
      <c r="AC43" s="77"/>
      <c r="AD43" s="6"/>
      <c r="AE43" s="6"/>
    </row>
    <row r="44" spans="1:34" ht="26.25" customHeight="1" x14ac:dyDescent="0.3">
      <c r="A44" s="21"/>
      <c r="B44" s="16" t="s">
        <v>59</v>
      </c>
      <c r="C44" s="16"/>
      <c r="D44" s="16"/>
      <c r="E44" s="16"/>
      <c r="F44" s="16"/>
      <c r="G44" s="16"/>
      <c r="H44" s="16"/>
      <c r="I44" s="16"/>
      <c r="J44" s="16"/>
      <c r="K44" s="21"/>
      <c r="L44" s="21"/>
      <c r="M44" s="21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5"/>
      <c r="AA44" s="6"/>
      <c r="AB44" s="6"/>
      <c r="AC44" s="6"/>
      <c r="AD44" s="6"/>
      <c r="AE44" s="6"/>
    </row>
    <row r="45" spans="1:34" ht="75.75" customHeight="1" x14ac:dyDescent="0.45">
      <c r="A45" s="30"/>
      <c r="B45" s="31" t="s">
        <v>18</v>
      </c>
      <c r="C45" s="32"/>
      <c r="D45" s="32"/>
      <c r="E45" s="32" t="s">
        <v>60</v>
      </c>
      <c r="F45" s="32"/>
      <c r="G45" s="32"/>
      <c r="H45" s="32"/>
      <c r="I45" s="32"/>
      <c r="J45" s="32"/>
      <c r="K45" s="32"/>
      <c r="L45" s="32"/>
      <c r="M45" s="32"/>
      <c r="N45" s="38" t="s">
        <v>56</v>
      </c>
      <c r="O45" s="38"/>
      <c r="P45" s="32"/>
      <c r="Q45" s="32"/>
      <c r="R45" s="32"/>
      <c r="S45" s="32"/>
      <c r="T45" s="32"/>
      <c r="U45" s="33"/>
      <c r="V45" s="97">
        <v>42705</v>
      </c>
      <c r="W45" s="97"/>
      <c r="X45" s="30"/>
      <c r="Y45" s="30"/>
      <c r="Z45" s="30"/>
      <c r="AA45" s="30"/>
      <c r="AB45" s="30"/>
      <c r="AC45" s="30"/>
      <c r="AD45" s="6"/>
      <c r="AE45" s="6"/>
    </row>
    <row r="46" spans="1:34" ht="26.25" x14ac:dyDescent="0.4">
      <c r="A46" s="30"/>
      <c r="B46" s="30"/>
      <c r="C46" s="30"/>
      <c r="D46" s="34" t="s">
        <v>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4" t="s">
        <v>6</v>
      </c>
      <c r="P46" s="30"/>
      <c r="Q46" s="30"/>
      <c r="R46" s="34" t="s">
        <v>7</v>
      </c>
      <c r="S46" s="30"/>
      <c r="T46" s="30"/>
      <c r="U46" s="30"/>
      <c r="V46" s="34" t="s">
        <v>8</v>
      </c>
      <c r="W46" s="30"/>
      <c r="X46" s="30"/>
      <c r="Y46" s="30"/>
      <c r="Z46" s="30"/>
      <c r="AA46" s="30"/>
      <c r="AB46" s="30"/>
      <c r="AC46" s="30"/>
      <c r="AD46" s="6"/>
      <c r="AE46" s="6"/>
    </row>
    <row r="47" spans="1:34" ht="27.75" customHeight="1" x14ac:dyDescent="0.45">
      <c r="A47" s="30"/>
      <c r="B47" s="31" t="s">
        <v>10</v>
      </c>
      <c r="C47" s="32"/>
      <c r="D47" s="32"/>
      <c r="E47" s="32" t="s">
        <v>60</v>
      </c>
      <c r="F47" s="32"/>
      <c r="G47" s="32"/>
      <c r="H47" s="32"/>
      <c r="I47" s="32"/>
      <c r="J47" s="32"/>
      <c r="K47" s="32"/>
      <c r="L47" s="32"/>
      <c r="M47" s="32"/>
      <c r="N47" s="38" t="s">
        <v>57</v>
      </c>
      <c r="O47" s="38"/>
      <c r="P47" s="38"/>
      <c r="Q47" s="32"/>
      <c r="R47" s="32"/>
      <c r="S47" s="32"/>
      <c r="T47" s="32"/>
      <c r="U47" s="32"/>
      <c r="V47" s="97">
        <v>42705</v>
      </c>
      <c r="W47" s="97"/>
      <c r="X47" s="35"/>
      <c r="Y47" s="30"/>
      <c r="Z47" s="30"/>
      <c r="AA47" s="30"/>
      <c r="AB47" s="30"/>
      <c r="AC47" s="30"/>
      <c r="AD47" s="6"/>
      <c r="AE47" s="6"/>
    </row>
    <row r="48" spans="1:34" ht="21.75" customHeight="1" x14ac:dyDescent="0.4">
      <c r="A48" s="30"/>
      <c r="B48" s="30"/>
      <c r="C48" s="30"/>
      <c r="D48" s="30"/>
      <c r="E48" s="34" t="s">
        <v>9</v>
      </c>
      <c r="F48" s="30"/>
      <c r="G48" s="30"/>
      <c r="H48" s="30"/>
      <c r="I48" s="30"/>
      <c r="J48" s="30"/>
      <c r="K48" s="30"/>
      <c r="L48" s="30"/>
      <c r="M48" s="30"/>
      <c r="N48" s="30"/>
      <c r="O48" s="34" t="s">
        <v>6</v>
      </c>
      <c r="P48" s="30"/>
      <c r="Q48" s="30"/>
      <c r="R48" s="34" t="s">
        <v>7</v>
      </c>
      <c r="S48" s="30"/>
      <c r="T48" s="30"/>
      <c r="U48" s="30"/>
      <c r="V48" s="34" t="s">
        <v>8</v>
      </c>
      <c r="W48" s="30"/>
      <c r="X48" s="30"/>
      <c r="Y48" s="30"/>
      <c r="Z48" s="30"/>
      <c r="AA48" s="30"/>
      <c r="AB48" s="30"/>
      <c r="AC48" s="30"/>
      <c r="AD48" s="6"/>
      <c r="AE48" s="6"/>
    </row>
    <row r="49" spans="1:31" ht="28.5" x14ac:dyDescent="0.45">
      <c r="A49" s="30"/>
      <c r="B49" s="36" t="s">
        <v>48</v>
      </c>
      <c r="C49" s="37"/>
      <c r="D49" s="37"/>
      <c r="E49" s="37" t="s">
        <v>60</v>
      </c>
      <c r="F49" s="37"/>
      <c r="G49" s="37"/>
      <c r="H49" s="37"/>
      <c r="I49" s="37"/>
      <c r="J49" s="37"/>
      <c r="K49" s="37"/>
      <c r="L49" s="37"/>
      <c r="M49" s="37"/>
      <c r="N49" s="39" t="s">
        <v>58</v>
      </c>
      <c r="O49" s="39"/>
      <c r="P49" s="39"/>
      <c r="Q49" s="37"/>
      <c r="R49" s="37"/>
      <c r="S49" s="37"/>
      <c r="T49" s="37"/>
      <c r="U49" s="37"/>
      <c r="V49" s="97">
        <v>42705</v>
      </c>
      <c r="W49" s="97"/>
      <c r="X49" s="30"/>
      <c r="Y49" s="30"/>
      <c r="Z49" s="30"/>
      <c r="AA49" s="30"/>
      <c r="AB49" s="30"/>
      <c r="AC49" s="30"/>
      <c r="AD49" s="6"/>
      <c r="AE49" s="6"/>
    </row>
    <row r="50" spans="1:31" ht="26.25" x14ac:dyDescent="0.4">
      <c r="A50" s="30"/>
      <c r="B50" s="30"/>
      <c r="C50" s="30"/>
      <c r="D50" s="30"/>
      <c r="E50" s="34" t="s">
        <v>49</v>
      </c>
      <c r="F50" s="30"/>
      <c r="G50" s="30"/>
      <c r="H50" s="30"/>
      <c r="I50" s="30"/>
      <c r="J50" s="30"/>
      <c r="K50" s="30"/>
      <c r="L50" s="30"/>
      <c r="M50" s="30"/>
      <c r="N50" s="30"/>
      <c r="O50" s="34" t="s">
        <v>6</v>
      </c>
      <c r="P50" s="30"/>
      <c r="Q50" s="30"/>
      <c r="R50" s="34" t="s">
        <v>7</v>
      </c>
      <c r="S50" s="30"/>
      <c r="T50" s="30"/>
      <c r="U50" s="30"/>
      <c r="V50" s="34" t="s">
        <v>8</v>
      </c>
      <c r="W50" s="30"/>
      <c r="X50" s="30"/>
      <c r="Y50" s="30"/>
      <c r="Z50" s="30"/>
      <c r="AA50" s="30"/>
      <c r="AB50" s="30"/>
      <c r="AC50" s="30"/>
      <c r="AD50" s="6"/>
      <c r="AE50" s="6"/>
    </row>
    <row r="51" spans="1:31" ht="26.25" x14ac:dyDescent="0.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6"/>
      <c r="AE51" s="6"/>
    </row>
    <row r="52" spans="1:31" ht="23.25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6"/>
      <c r="AB52" s="6"/>
      <c r="AC52" s="6"/>
      <c r="AD52" s="6"/>
      <c r="AE52" s="6"/>
    </row>
    <row r="53" spans="1:31" x14ac:dyDescent="0.25">
      <c r="A53" s="6"/>
      <c r="B53" s="6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</sheetData>
  <mergeCells count="47"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M2:W2"/>
    <mergeCell ref="V45:W45"/>
    <mergeCell ref="V47:W47"/>
    <mergeCell ref="V49:W49"/>
    <mergeCell ref="AA7:AA10"/>
    <mergeCell ref="H4:W4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L9:L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2016-12-01T11:25:44Z</cp:lastPrinted>
  <dcterms:created xsi:type="dcterms:W3CDTF">2016-10-07T07:24:19Z</dcterms:created>
  <dcterms:modified xsi:type="dcterms:W3CDTF">2016-12-02T11:04:11Z</dcterms:modified>
</cp:coreProperties>
</file>