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minimized="1"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AC42" i="1" l="1"/>
  <c r="AD11" i="1"/>
  <c r="AE11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T42" i="1"/>
  <c r="P42" i="1" l="1"/>
</calcChain>
</file>

<file path=xl/sharedStrings.xml><?xml version="1.0" encoding="utf-8"?>
<sst xmlns="http://schemas.openxmlformats.org/spreadsheetml/2006/main" count="72" uniqueCount="62">
  <si>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</si>
  <si>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</si>
  <si>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</si>
  <si>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</si>
  <si>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</si>
  <si>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</si>
  <si>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</si>
  <si>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</si>
  <si>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</si>
  <si>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</si>
  <si>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</si>
  <si>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</si>
  <si>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</si>
  <si>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</si>
  <si>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</si>
  <si>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</si>
  <si>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</si>
  <si>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</si>
  <si>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</si>
  <si>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</si>
  <si>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</si>
  <si>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</si>
  <si>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</si>
  <si>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</si>
  <si>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</si>
  <si>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</si>
  <si>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</si>
  <si>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</si>
  <si>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</si>
  <si>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</si>
  <si>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</si>
  <si>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</si>
  <si>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</si>
  <si>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</si>
  <si>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</si>
  <si>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</si>
  <si>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</si>
  <si>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</si>
  <si>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</si>
  <si>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</si>
  <si>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</si>
  <si>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</si>
  <si>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</si>
  <si>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</si>
  <si>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</si>
  <si>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</si>
  <si>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</si>
  <si>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</si>
  <si>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</si>
  <si>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</si>
  <si>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</si>
  <si>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</si>
  <si>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</si>
  <si>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</si>
  <si>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</si>
  <si>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</si>
  <si>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</si>
  <si>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</si>
  <si>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</si>
  <si>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"Харківміськгаз"  по ГРС-4 м.Харків</t>
  </si>
  <si>
    <t>з газопроводу  ШХ  за період з 01.11.2016 по 30.11.2016</t>
  </si>
  <si>
    <t>Маршрут №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</si>
</sst>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165" fontId="29" fillId="0" borderId="19" xfId="0" applyNumberFormat="1" applyFont="1" applyBorder="1" applyAlignment="1" applyProtection="1">
      <alignment horizontal="center" wrapText="1"/>
      <protection locked="0"/>
    </xf>
    <xf numFmtId="165" fontId="29" fillId="0" borderId="20" xfId="0" applyNumberFormat="1" applyFont="1" applyBorder="1" applyAlignment="1" applyProtection="1">
      <alignment horizont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4" borderId="38" xfId="0" applyFont="1" applyFill="1" applyBorder="1" applyAlignment="1" applyProtection="1">
      <alignment horizontal="center" vertical="center" textRotation="90" wrapText="1"/>
      <protection locked="0"/>
    </xf>
    <xf numFmtId="0" fontId="5" fillId="4" borderId="37" xfId="0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3" borderId="33" xfId="0" applyFont="1" applyFill="1" applyBorder="1" applyAlignment="1" applyProtection="1">
      <alignment horizontal="center" vertical="center" textRotation="90" wrapText="1"/>
      <protection locked="0"/>
    </xf>
    <xf numFmtId="0" fontId="5" fillId="3" borderId="27" xfId="0" applyFont="1" applyFill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7" fillId="0" borderId="33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27" fillId="3" borderId="33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3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vertical="center" textRotation="90" wrapText="1"/>
      <protection locked="0"/>
    </xf>
    <xf numFmtId="0" fontId="5" fillId="2" borderId="27" xfId="0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Normal="90" zoomScaleSheetLayoutView="100" workbookViewId="0">
      <selection activeCell="H2" sqref="H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1" t="s">
        <v>61</v>
      </c>
      <c r="AC1" s="21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23" t="s">
        <v>53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24" t="s">
        <v>59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25" t="s">
        <v>60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6.25" customHeight="1" x14ac:dyDescent="0.25">
      <c r="A7" s="97" t="s">
        <v>0</v>
      </c>
      <c r="B7" s="127" t="s">
        <v>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06" t="s">
        <v>21</v>
      </c>
      <c r="O7" s="107"/>
      <c r="P7" s="107"/>
      <c r="Q7" s="107"/>
      <c r="R7" s="107"/>
      <c r="S7" s="107"/>
      <c r="T7" s="107"/>
      <c r="U7" s="107"/>
      <c r="V7" s="107"/>
      <c r="W7" s="108"/>
      <c r="X7" s="141" t="s">
        <v>57</v>
      </c>
      <c r="Y7" s="138" t="s">
        <v>58</v>
      </c>
      <c r="Z7" s="151" t="s">
        <v>13</v>
      </c>
      <c r="AA7" s="151" t="s">
        <v>14</v>
      </c>
      <c r="AB7" s="135" t="s">
        <v>15</v>
      </c>
      <c r="AC7" s="148" t="s">
        <v>38</v>
      </c>
    </row>
    <row r="8" spans="1:34" ht="16.5" customHeight="1" thickBot="1" x14ac:dyDescent="0.3">
      <c r="A8" s="98"/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109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2"/>
      <c r="Y8" s="139"/>
      <c r="Z8" s="152"/>
      <c r="AA8" s="152"/>
      <c r="AB8" s="136"/>
      <c r="AC8" s="149"/>
    </row>
    <row r="9" spans="1:34" ht="15" customHeight="1" x14ac:dyDescent="0.25">
      <c r="A9" s="98"/>
      <c r="B9" s="100" t="s">
        <v>24</v>
      </c>
      <c r="C9" s="102" t="s">
        <v>25</v>
      </c>
      <c r="D9" s="102" t="s">
        <v>26</v>
      </c>
      <c r="E9" s="102" t="s">
        <v>27</v>
      </c>
      <c r="F9" s="102" t="s">
        <v>28</v>
      </c>
      <c r="G9" s="102" t="s">
        <v>29</v>
      </c>
      <c r="H9" s="102" t="s">
        <v>30</v>
      </c>
      <c r="I9" s="102" t="s">
        <v>31</v>
      </c>
      <c r="J9" s="102" t="s">
        <v>32</v>
      </c>
      <c r="K9" s="102" t="s">
        <v>33</v>
      </c>
      <c r="L9" s="102" t="s">
        <v>34</v>
      </c>
      <c r="M9" s="133" t="s">
        <v>35</v>
      </c>
      <c r="N9" s="110"/>
      <c r="O9" s="126" t="s">
        <v>22</v>
      </c>
      <c r="P9" s="126" t="s">
        <v>7</v>
      </c>
      <c r="Q9" s="121" t="s">
        <v>8</v>
      </c>
      <c r="R9" s="126" t="s">
        <v>23</v>
      </c>
      <c r="S9" s="126" t="s">
        <v>9</v>
      </c>
      <c r="T9" s="111" t="s">
        <v>10</v>
      </c>
      <c r="U9" s="126" t="s">
        <v>19</v>
      </c>
      <c r="V9" s="126" t="s">
        <v>11</v>
      </c>
      <c r="W9" s="104" t="s">
        <v>12</v>
      </c>
      <c r="X9" s="142"/>
      <c r="Y9" s="139"/>
      <c r="Z9" s="152"/>
      <c r="AA9" s="152"/>
      <c r="AB9" s="136"/>
      <c r="AC9" s="149"/>
    </row>
    <row r="10" spans="1:34" ht="119.25" customHeight="1" thickBot="1" x14ac:dyDescent="0.3">
      <c r="A10" s="99"/>
      <c r="B10" s="10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34"/>
      <c r="N10" s="101"/>
      <c r="O10" s="103"/>
      <c r="P10" s="103"/>
      <c r="Q10" s="122"/>
      <c r="R10" s="103"/>
      <c r="S10" s="103"/>
      <c r="T10" s="112"/>
      <c r="U10" s="103"/>
      <c r="V10" s="103"/>
      <c r="W10" s="105"/>
      <c r="X10" s="143"/>
      <c r="Y10" s="140"/>
      <c r="Z10" s="153"/>
      <c r="AA10" s="153"/>
      <c r="AB10" s="137"/>
      <c r="AC10" s="150"/>
    </row>
    <row r="11" spans="1:34" x14ac:dyDescent="0.25">
      <c r="A11" s="51">
        <v>1</v>
      </c>
      <c r="B11" s="52">
        <v>92.436099999999996</v>
      </c>
      <c r="C11" s="53">
        <v>4.0731999999999999</v>
      </c>
      <c r="D11" s="53">
        <v>0.95340000000000003</v>
      </c>
      <c r="E11" s="53">
        <v>0.11210000000000001</v>
      </c>
      <c r="F11" s="53">
        <v>0.18770000000000001</v>
      </c>
      <c r="G11" s="53">
        <v>8.3000000000000001E-3</v>
      </c>
      <c r="H11" s="53">
        <v>5.2999999999999999E-2</v>
      </c>
      <c r="I11" s="53">
        <v>4.2799999999999998E-2</v>
      </c>
      <c r="J11" s="53">
        <v>0.1434</v>
      </c>
      <c r="K11" s="53">
        <v>3.0800000000000001E-2</v>
      </c>
      <c r="L11" s="53">
        <v>1.5962000000000001</v>
      </c>
      <c r="M11" s="54">
        <v>0.36299999999999999</v>
      </c>
      <c r="N11" s="52">
        <v>0.72760000000000002</v>
      </c>
      <c r="O11" s="55"/>
      <c r="P11" s="56">
        <v>34.85</v>
      </c>
      <c r="Q11" s="58">
        <f>P11/3.6</f>
        <v>9.6805555555555554</v>
      </c>
      <c r="R11" s="67"/>
      <c r="S11" s="68">
        <v>38.590000000000003</v>
      </c>
      <c r="T11" s="61">
        <f>S11/3.6</f>
        <v>10.719444444444445</v>
      </c>
      <c r="U11" s="68"/>
      <c r="V11" s="73">
        <v>49.65</v>
      </c>
      <c r="W11" s="64">
        <f>V11/3.6</f>
        <v>13.791666666666666</v>
      </c>
      <c r="X11" s="75"/>
      <c r="Y11" s="76"/>
      <c r="Z11" s="82"/>
      <c r="AA11" s="82"/>
      <c r="AB11" s="81"/>
      <c r="AC11" s="86">
        <v>1599.8407500000001</v>
      </c>
      <c r="AD11" s="10">
        <f>SUM(B11:M11)+$K$42+$N$42</f>
        <v>100</v>
      </c>
      <c r="AE11" s="91" t="str">
        <f>IF(AD11=100,"ОК"," ")</f>
        <v>ОК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34.85</v>
      </c>
      <c r="Q12" s="59">
        <f t="shared" ref="Q12:Q41" si="0">P12/3.6</f>
        <v>9.6805555555555554</v>
      </c>
      <c r="R12" s="69"/>
      <c r="S12" s="68">
        <v>38.590000000000003</v>
      </c>
      <c r="T12" s="62">
        <f t="shared" ref="T12:T41" si="1">S12/3.6</f>
        <v>10.719444444444445</v>
      </c>
      <c r="U12" s="69"/>
      <c r="V12" s="73">
        <v>49.65</v>
      </c>
      <c r="W12" s="65">
        <f t="shared" ref="W12:W41" si="2">V12/3.6</f>
        <v>13.791666666666666</v>
      </c>
      <c r="X12" s="77"/>
      <c r="Y12" s="78"/>
      <c r="Z12" s="83"/>
      <c r="AA12" s="83"/>
      <c r="AB12" s="89"/>
      <c r="AC12" s="87">
        <v>1611.1863799999999</v>
      </c>
      <c r="AD12" s="10">
        <f t="shared" ref="AD12:AD41" si="3">SUM(B12:M12)+$K$42+$N$42</f>
        <v>0</v>
      </c>
      <c r="AE12" s="91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34.85</v>
      </c>
      <c r="Q13" s="59">
        <f t="shared" si="0"/>
        <v>9.6805555555555554</v>
      </c>
      <c r="R13" s="69"/>
      <c r="S13" s="68">
        <v>38.590000000000003</v>
      </c>
      <c r="T13" s="62">
        <f t="shared" si="1"/>
        <v>10.719444444444445</v>
      </c>
      <c r="U13" s="69"/>
      <c r="V13" s="73">
        <v>49.65</v>
      </c>
      <c r="W13" s="65">
        <f t="shared" si="2"/>
        <v>13.791666666666666</v>
      </c>
      <c r="X13" s="77"/>
      <c r="Y13" s="78"/>
      <c r="Z13" s="83"/>
      <c r="AA13" s="83"/>
      <c r="AB13" s="89"/>
      <c r="AC13" s="87">
        <v>1542.3806299999999</v>
      </c>
      <c r="AD13" s="10">
        <f t="shared" si="3"/>
        <v>0</v>
      </c>
      <c r="AE13" s="91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>
        <v>92.541799999999995</v>
      </c>
      <c r="C14" s="41">
        <v>4.0537999999999998</v>
      </c>
      <c r="D14" s="41">
        <v>0.9395</v>
      </c>
      <c r="E14" s="41">
        <v>0.11</v>
      </c>
      <c r="F14" s="41">
        <v>0.18429999999999999</v>
      </c>
      <c r="G14" s="41">
        <v>8.0999999999999996E-3</v>
      </c>
      <c r="H14" s="41">
        <v>5.1900000000000002E-2</v>
      </c>
      <c r="I14" s="41">
        <v>4.2099999999999999E-2</v>
      </c>
      <c r="J14" s="41">
        <v>0.1116</v>
      </c>
      <c r="K14" s="41">
        <v>2.93E-2</v>
      </c>
      <c r="L14" s="41">
        <v>1.5805</v>
      </c>
      <c r="M14" s="42">
        <v>0.34720000000000001</v>
      </c>
      <c r="N14" s="40">
        <v>0.72599999999999998</v>
      </c>
      <c r="O14" s="43"/>
      <c r="P14" s="44">
        <v>34.799999999999997</v>
      </c>
      <c r="Q14" s="59">
        <f t="shared" si="0"/>
        <v>9.6666666666666661</v>
      </c>
      <c r="R14" s="69"/>
      <c r="S14" s="68">
        <v>38.54</v>
      </c>
      <c r="T14" s="62">
        <f t="shared" si="1"/>
        <v>10.705555555555556</v>
      </c>
      <c r="U14" s="69"/>
      <c r="V14" s="73">
        <v>49.64</v>
      </c>
      <c r="W14" s="65">
        <f t="shared" si="2"/>
        <v>13.788888888888888</v>
      </c>
      <c r="X14" s="77">
        <v>-8.6999999999999993</v>
      </c>
      <c r="Y14" s="78">
        <v>-2.1</v>
      </c>
      <c r="Z14" s="83">
        <v>6.9999999999999999E-4</v>
      </c>
      <c r="AA14" s="83" t="s">
        <v>52</v>
      </c>
      <c r="AB14" s="89" t="s">
        <v>51</v>
      </c>
      <c r="AC14" s="87">
        <v>1555.0186299999998</v>
      </c>
      <c r="AD14" s="10">
        <f t="shared" si="3"/>
        <v>100.00009999999999</v>
      </c>
      <c r="AE14" s="91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34.799999999999997</v>
      </c>
      <c r="Q15" s="59">
        <f t="shared" si="0"/>
        <v>9.6666666666666661</v>
      </c>
      <c r="R15" s="69"/>
      <c r="S15" s="68">
        <v>38.54</v>
      </c>
      <c r="T15" s="62">
        <f t="shared" si="1"/>
        <v>10.705555555555556</v>
      </c>
      <c r="U15" s="69"/>
      <c r="V15" s="73">
        <v>49.64</v>
      </c>
      <c r="W15" s="65">
        <f t="shared" si="2"/>
        <v>13.788888888888888</v>
      </c>
      <c r="X15" s="77"/>
      <c r="Y15" s="78"/>
      <c r="Z15" s="83"/>
      <c r="AA15" s="83"/>
      <c r="AB15" s="89"/>
      <c r="AC15" s="87">
        <v>1593.6346299999998</v>
      </c>
      <c r="AD15" s="10">
        <f t="shared" si="3"/>
        <v>0</v>
      </c>
      <c r="AE15" s="91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34.799999999999997</v>
      </c>
      <c r="Q16" s="59">
        <f t="shared" si="0"/>
        <v>9.6666666666666661</v>
      </c>
      <c r="R16" s="69"/>
      <c r="S16" s="68">
        <v>38.54</v>
      </c>
      <c r="T16" s="62">
        <f t="shared" si="1"/>
        <v>10.705555555555556</v>
      </c>
      <c r="U16" s="69"/>
      <c r="V16" s="73">
        <v>49.64</v>
      </c>
      <c r="W16" s="65">
        <f t="shared" si="2"/>
        <v>13.788888888888888</v>
      </c>
      <c r="X16" s="77"/>
      <c r="Y16" s="78"/>
      <c r="Z16" s="83"/>
      <c r="AA16" s="83"/>
      <c r="AB16" s="89"/>
      <c r="AC16" s="87">
        <v>1555.7893799999999</v>
      </c>
      <c r="AD16" s="10">
        <f t="shared" si="3"/>
        <v>0</v>
      </c>
      <c r="AE16" s="91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3"/>
      <c r="P17" s="44">
        <v>34.799999999999997</v>
      </c>
      <c r="Q17" s="59">
        <f t="shared" si="0"/>
        <v>9.6666666666666661</v>
      </c>
      <c r="R17" s="69"/>
      <c r="S17" s="68">
        <v>38.54</v>
      </c>
      <c r="T17" s="62">
        <f t="shared" si="1"/>
        <v>10.705555555555556</v>
      </c>
      <c r="U17" s="69"/>
      <c r="V17" s="73">
        <v>49.64</v>
      </c>
      <c r="W17" s="65">
        <f t="shared" si="2"/>
        <v>13.788888888888888</v>
      </c>
      <c r="X17" s="77"/>
      <c r="Y17" s="78"/>
      <c r="Z17" s="83"/>
      <c r="AA17" s="83"/>
      <c r="AB17" s="89"/>
      <c r="AC17" s="87">
        <v>1276.4936299999999</v>
      </c>
      <c r="AD17" s="10">
        <f t="shared" si="3"/>
        <v>0</v>
      </c>
      <c r="AE17" s="91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>
        <v>92.1203</v>
      </c>
      <c r="C18" s="41">
        <v>4.1151999999999997</v>
      </c>
      <c r="D18" s="41">
        <v>0.98640000000000005</v>
      </c>
      <c r="E18" s="41">
        <v>0.1113</v>
      </c>
      <c r="F18" s="41">
        <v>0.1923</v>
      </c>
      <c r="G18" s="41">
        <v>7.4999999999999997E-3</v>
      </c>
      <c r="H18" s="41">
        <v>5.2699999999999997E-2</v>
      </c>
      <c r="I18" s="41">
        <v>4.3299999999999998E-2</v>
      </c>
      <c r="J18" s="41">
        <v>0.1249</v>
      </c>
      <c r="K18" s="41">
        <v>4.4200000000000003E-2</v>
      </c>
      <c r="L18" s="41">
        <v>1.7593000000000001</v>
      </c>
      <c r="M18" s="42">
        <v>0.44259999999999999</v>
      </c>
      <c r="N18" s="40">
        <v>0.72960000000000003</v>
      </c>
      <c r="O18" s="43"/>
      <c r="P18" s="44">
        <v>34.770000000000003</v>
      </c>
      <c r="Q18" s="59">
        <f t="shared" si="0"/>
        <v>9.6583333333333332</v>
      </c>
      <c r="R18" s="69"/>
      <c r="S18" s="68">
        <v>38.5</v>
      </c>
      <c r="T18" s="62">
        <f t="shared" si="1"/>
        <v>10.694444444444445</v>
      </c>
      <c r="U18" s="69"/>
      <c r="V18" s="73">
        <v>49.47</v>
      </c>
      <c r="W18" s="65">
        <f t="shared" si="2"/>
        <v>13.741666666666665</v>
      </c>
      <c r="X18" s="77"/>
      <c r="Y18" s="78"/>
      <c r="Z18" s="83"/>
      <c r="AA18" s="83"/>
      <c r="AB18" s="89"/>
      <c r="AC18" s="87">
        <v>1311.3471299999999</v>
      </c>
      <c r="AD18" s="10">
        <f t="shared" si="3"/>
        <v>100</v>
      </c>
      <c r="AE18" s="91" t="str">
        <f t="shared" si="4"/>
        <v>ОК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34.770000000000003</v>
      </c>
      <c r="Q19" s="59">
        <f t="shared" si="0"/>
        <v>9.6583333333333332</v>
      </c>
      <c r="R19" s="69"/>
      <c r="S19" s="68">
        <v>38.5</v>
      </c>
      <c r="T19" s="62">
        <f t="shared" si="1"/>
        <v>10.694444444444445</v>
      </c>
      <c r="U19" s="69"/>
      <c r="V19" s="73">
        <v>49.47</v>
      </c>
      <c r="W19" s="65">
        <f t="shared" si="2"/>
        <v>13.741666666666665</v>
      </c>
      <c r="X19" s="77"/>
      <c r="Y19" s="78"/>
      <c r="Z19" s="83"/>
      <c r="AA19" s="83"/>
      <c r="AB19" s="89"/>
      <c r="AC19" s="87">
        <v>1359.6061299999999</v>
      </c>
      <c r="AD19" s="10">
        <f t="shared" si="3"/>
        <v>0</v>
      </c>
      <c r="AE19" s="91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34.770000000000003</v>
      </c>
      <c r="Q20" s="59">
        <f t="shared" si="0"/>
        <v>9.6583333333333332</v>
      </c>
      <c r="R20" s="69"/>
      <c r="S20" s="68">
        <v>38.5</v>
      </c>
      <c r="T20" s="62">
        <f t="shared" si="1"/>
        <v>10.694444444444445</v>
      </c>
      <c r="U20" s="69"/>
      <c r="V20" s="73">
        <v>49.47</v>
      </c>
      <c r="W20" s="65">
        <f t="shared" si="2"/>
        <v>13.741666666666665</v>
      </c>
      <c r="X20" s="77"/>
      <c r="Y20" s="78"/>
      <c r="Z20" s="83"/>
      <c r="AA20" s="83"/>
      <c r="AB20" s="89"/>
      <c r="AC20" s="87">
        <v>1297.59475</v>
      </c>
      <c r="AD20" s="10">
        <f t="shared" si="3"/>
        <v>0</v>
      </c>
      <c r="AE20" s="91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>
        <v>91.967799999999997</v>
      </c>
      <c r="C21" s="41">
        <v>4.1624999999999996</v>
      </c>
      <c r="D21" s="41">
        <v>1.0286</v>
      </c>
      <c r="E21" s="41">
        <v>0.11609999999999999</v>
      </c>
      <c r="F21" s="41">
        <v>0.2014</v>
      </c>
      <c r="G21" s="41">
        <v>7.4999999999999997E-3</v>
      </c>
      <c r="H21" s="41">
        <v>5.57E-2</v>
      </c>
      <c r="I21" s="41">
        <v>4.6199999999999998E-2</v>
      </c>
      <c r="J21" s="41">
        <v>0.14249999999999999</v>
      </c>
      <c r="K21" s="41">
        <v>4.3999999999999997E-2</v>
      </c>
      <c r="L21" s="41">
        <v>1.7666999999999999</v>
      </c>
      <c r="M21" s="42">
        <v>0.46100000000000002</v>
      </c>
      <c r="N21" s="40">
        <v>0.73150000000000004</v>
      </c>
      <c r="O21" s="43"/>
      <c r="P21" s="44">
        <v>34.840000000000003</v>
      </c>
      <c r="Q21" s="59">
        <f t="shared" si="0"/>
        <v>9.6777777777777789</v>
      </c>
      <c r="R21" s="69"/>
      <c r="S21" s="70">
        <v>38.57</v>
      </c>
      <c r="T21" s="62">
        <f t="shared" si="1"/>
        <v>10.713888888888889</v>
      </c>
      <c r="U21" s="69"/>
      <c r="V21" s="74">
        <v>49.5</v>
      </c>
      <c r="W21" s="65">
        <f t="shared" si="2"/>
        <v>13.75</v>
      </c>
      <c r="X21" s="77">
        <v>-9.4</v>
      </c>
      <c r="Y21" s="78">
        <v>-2.7</v>
      </c>
      <c r="Z21" s="83"/>
      <c r="AA21" s="83"/>
      <c r="AB21" s="89"/>
      <c r="AC21" s="87">
        <v>1524.3752500000001</v>
      </c>
      <c r="AD21" s="10">
        <f t="shared" si="3"/>
        <v>99.999999999999986</v>
      </c>
      <c r="AE21" s="91" t="str">
        <f t="shared" si="4"/>
        <v>ОК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34.840000000000003</v>
      </c>
      <c r="Q22" s="59">
        <f t="shared" si="0"/>
        <v>9.6777777777777789</v>
      </c>
      <c r="R22" s="69"/>
      <c r="S22" s="70">
        <v>38.57</v>
      </c>
      <c r="T22" s="62">
        <f t="shared" si="1"/>
        <v>10.713888888888889</v>
      </c>
      <c r="U22" s="69"/>
      <c r="V22" s="74">
        <v>49.5</v>
      </c>
      <c r="W22" s="65">
        <f t="shared" si="2"/>
        <v>13.75</v>
      </c>
      <c r="X22" s="77"/>
      <c r="Y22" s="78"/>
      <c r="Z22" s="83"/>
      <c r="AA22" s="83"/>
      <c r="AB22" s="89"/>
      <c r="AC22" s="87">
        <v>1578.1175000000001</v>
      </c>
      <c r="AD22" s="10">
        <f t="shared" si="3"/>
        <v>0</v>
      </c>
      <c r="AE22" s="91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34.840000000000003</v>
      </c>
      <c r="Q23" s="59">
        <f t="shared" si="0"/>
        <v>9.6777777777777789</v>
      </c>
      <c r="R23" s="69"/>
      <c r="S23" s="70">
        <v>38.57</v>
      </c>
      <c r="T23" s="62">
        <f t="shared" si="1"/>
        <v>10.713888888888889</v>
      </c>
      <c r="U23" s="69"/>
      <c r="V23" s="74">
        <v>49.5</v>
      </c>
      <c r="W23" s="65">
        <f t="shared" si="2"/>
        <v>13.75</v>
      </c>
      <c r="X23" s="77"/>
      <c r="Y23" s="78"/>
      <c r="Z23" s="83"/>
      <c r="AA23" s="83"/>
      <c r="AB23" s="89"/>
      <c r="AC23" s="87">
        <v>1657.2513799999999</v>
      </c>
      <c r="AD23" s="10">
        <f t="shared" si="3"/>
        <v>0</v>
      </c>
      <c r="AE23" s="91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0"/>
      <c r="O24" s="43"/>
      <c r="P24" s="44">
        <v>34.840000000000003</v>
      </c>
      <c r="Q24" s="59">
        <f t="shared" si="0"/>
        <v>9.6777777777777789</v>
      </c>
      <c r="R24" s="69"/>
      <c r="S24" s="70">
        <v>38.57</v>
      </c>
      <c r="T24" s="62">
        <f t="shared" si="1"/>
        <v>10.713888888888889</v>
      </c>
      <c r="U24" s="69"/>
      <c r="V24" s="74">
        <v>49.5</v>
      </c>
      <c r="W24" s="65">
        <f t="shared" si="2"/>
        <v>13.75</v>
      </c>
      <c r="X24" s="77"/>
      <c r="Y24" s="78"/>
      <c r="Z24" s="83"/>
      <c r="AA24" s="83"/>
      <c r="AB24" s="89"/>
      <c r="AC24" s="87">
        <v>1698.173</v>
      </c>
      <c r="AD24" s="10">
        <f t="shared" si="3"/>
        <v>0</v>
      </c>
      <c r="AE24" s="91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>
        <v>91.921999999999997</v>
      </c>
      <c r="C25" s="41">
        <v>4.1616999999999997</v>
      </c>
      <c r="D25" s="41">
        <v>1.0379</v>
      </c>
      <c r="E25" s="41">
        <v>0.11600000000000001</v>
      </c>
      <c r="F25" s="41">
        <v>0.20119999999999999</v>
      </c>
      <c r="G25" s="41">
        <v>7.1000000000000004E-3</v>
      </c>
      <c r="H25" s="41">
        <v>5.4899999999999997E-2</v>
      </c>
      <c r="I25" s="41">
        <v>4.5600000000000002E-2</v>
      </c>
      <c r="J25" s="41">
        <v>0.1404</v>
      </c>
      <c r="K25" s="41">
        <v>4.2000000000000003E-2</v>
      </c>
      <c r="L25" s="41">
        <v>1.7919</v>
      </c>
      <c r="M25" s="42">
        <v>0.47920000000000001</v>
      </c>
      <c r="N25" s="40">
        <v>0.73180000000000001</v>
      </c>
      <c r="O25" s="43"/>
      <c r="P25" s="44">
        <v>34.82</v>
      </c>
      <c r="Q25" s="59">
        <f t="shared" si="0"/>
        <v>9.6722222222222225</v>
      </c>
      <c r="R25" s="69"/>
      <c r="S25" s="70">
        <v>38.56</v>
      </c>
      <c r="T25" s="62">
        <f t="shared" si="1"/>
        <v>10.711111111111112</v>
      </c>
      <c r="U25" s="69"/>
      <c r="V25" s="74">
        <v>49.47</v>
      </c>
      <c r="W25" s="65">
        <f t="shared" si="2"/>
        <v>13.741666666666665</v>
      </c>
      <c r="X25" s="77"/>
      <c r="Y25" s="78"/>
      <c r="Z25" s="83"/>
      <c r="AA25" s="83"/>
      <c r="AB25" s="89"/>
      <c r="AC25" s="87">
        <v>1744.98775</v>
      </c>
      <c r="AD25" s="10">
        <f t="shared" si="3"/>
        <v>99.999899999999982</v>
      </c>
      <c r="AE25" s="91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34.82</v>
      </c>
      <c r="Q26" s="59">
        <f t="shared" si="0"/>
        <v>9.6722222222222225</v>
      </c>
      <c r="R26" s="69"/>
      <c r="S26" s="70">
        <v>38.56</v>
      </c>
      <c r="T26" s="62">
        <f t="shared" si="1"/>
        <v>10.711111111111112</v>
      </c>
      <c r="U26" s="69"/>
      <c r="V26" s="74">
        <v>49.47</v>
      </c>
      <c r="W26" s="65">
        <f t="shared" si="2"/>
        <v>13.741666666666665</v>
      </c>
      <c r="X26" s="77"/>
      <c r="Y26" s="78"/>
      <c r="Z26" s="83"/>
      <c r="AA26" s="83"/>
      <c r="AB26" s="89"/>
      <c r="AC26" s="87">
        <v>1756.9727499999999</v>
      </c>
      <c r="AD26" s="10">
        <f t="shared" si="3"/>
        <v>0</v>
      </c>
      <c r="AE26" s="91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34.82</v>
      </c>
      <c r="Q27" s="59">
        <f t="shared" si="0"/>
        <v>9.6722222222222225</v>
      </c>
      <c r="R27" s="69"/>
      <c r="S27" s="70">
        <v>38.56</v>
      </c>
      <c r="T27" s="62">
        <f t="shared" si="1"/>
        <v>10.711111111111112</v>
      </c>
      <c r="U27" s="69"/>
      <c r="V27" s="74">
        <v>49.47</v>
      </c>
      <c r="W27" s="65">
        <f t="shared" si="2"/>
        <v>13.741666666666665</v>
      </c>
      <c r="X27" s="77"/>
      <c r="Y27" s="78"/>
      <c r="Z27" s="83"/>
      <c r="AA27" s="83"/>
      <c r="AB27" s="89"/>
      <c r="AC27" s="87">
        <v>1824.3789999999999</v>
      </c>
      <c r="AD27" s="10">
        <f t="shared" si="3"/>
        <v>0</v>
      </c>
      <c r="AE27" s="91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>
        <v>91.942499999999995</v>
      </c>
      <c r="C28" s="41">
        <v>4.1642999999999999</v>
      </c>
      <c r="D28" s="41">
        <v>1.0347</v>
      </c>
      <c r="E28" s="41">
        <v>0.1166</v>
      </c>
      <c r="F28" s="41">
        <v>0.2021</v>
      </c>
      <c r="G28" s="41">
        <v>7.3000000000000001E-3</v>
      </c>
      <c r="H28" s="41">
        <v>5.5399999999999998E-2</v>
      </c>
      <c r="I28" s="41">
        <v>4.5699999999999998E-2</v>
      </c>
      <c r="J28" s="41">
        <v>0.1356</v>
      </c>
      <c r="K28" s="41">
        <v>4.8899999999999999E-2</v>
      </c>
      <c r="L28" s="41">
        <v>1.7783</v>
      </c>
      <c r="M28" s="42">
        <v>0.46839999999999998</v>
      </c>
      <c r="N28" s="40">
        <v>0.73160000000000003</v>
      </c>
      <c r="O28" s="43"/>
      <c r="P28" s="44">
        <v>34.82</v>
      </c>
      <c r="Q28" s="59">
        <f t="shared" si="0"/>
        <v>9.6722222222222225</v>
      </c>
      <c r="R28" s="69"/>
      <c r="S28" s="70">
        <v>38.56</v>
      </c>
      <c r="T28" s="62">
        <f t="shared" si="1"/>
        <v>10.711111111111112</v>
      </c>
      <c r="U28" s="69"/>
      <c r="V28" s="74">
        <v>49.48</v>
      </c>
      <c r="W28" s="65">
        <f t="shared" si="2"/>
        <v>13.744444444444444</v>
      </c>
      <c r="X28" s="77">
        <v>-9</v>
      </c>
      <c r="Y28" s="78">
        <v>-2.5</v>
      </c>
      <c r="Z28" s="83">
        <v>1.1000000000000001E-3</v>
      </c>
      <c r="AA28" s="83" t="s">
        <v>52</v>
      </c>
      <c r="AB28" s="89" t="s">
        <v>51</v>
      </c>
      <c r="AC28" s="87">
        <v>1839.90888</v>
      </c>
      <c r="AD28" s="10">
        <f t="shared" si="3"/>
        <v>99.999800000000008</v>
      </c>
      <c r="AE28" s="91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34.82</v>
      </c>
      <c r="Q29" s="59">
        <f t="shared" si="0"/>
        <v>9.6722222222222225</v>
      </c>
      <c r="R29" s="69"/>
      <c r="S29" s="70">
        <v>38.56</v>
      </c>
      <c r="T29" s="62">
        <f t="shared" si="1"/>
        <v>10.711111111111112</v>
      </c>
      <c r="U29" s="69"/>
      <c r="V29" s="74">
        <v>49.48</v>
      </c>
      <c r="W29" s="65">
        <f t="shared" si="2"/>
        <v>13.744444444444444</v>
      </c>
      <c r="X29" s="77"/>
      <c r="Y29" s="78"/>
      <c r="Z29" s="83"/>
      <c r="AA29" s="83"/>
      <c r="AB29" s="89"/>
      <c r="AC29" s="87">
        <v>1815.8367499999999</v>
      </c>
      <c r="AD29" s="10">
        <f t="shared" si="3"/>
        <v>0</v>
      </c>
      <c r="AE29" s="91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34.82</v>
      </c>
      <c r="Q30" s="59">
        <f t="shared" si="0"/>
        <v>9.6722222222222225</v>
      </c>
      <c r="R30" s="69"/>
      <c r="S30" s="70">
        <v>38.56</v>
      </c>
      <c r="T30" s="62">
        <f t="shared" si="1"/>
        <v>10.711111111111112</v>
      </c>
      <c r="U30" s="69"/>
      <c r="V30" s="74">
        <v>49.48</v>
      </c>
      <c r="W30" s="65">
        <f t="shared" si="2"/>
        <v>13.744444444444444</v>
      </c>
      <c r="X30" s="77"/>
      <c r="Y30" s="78"/>
      <c r="Z30" s="83"/>
      <c r="AA30" s="83"/>
      <c r="AB30" s="89"/>
      <c r="AC30" s="87">
        <v>1864.2736299999999</v>
      </c>
      <c r="AD30" s="10">
        <f t="shared" si="3"/>
        <v>0</v>
      </c>
      <c r="AE30" s="91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0"/>
      <c r="O31" s="43"/>
      <c r="P31" s="44">
        <v>34.82</v>
      </c>
      <c r="Q31" s="59">
        <f t="shared" si="0"/>
        <v>9.6722222222222225</v>
      </c>
      <c r="R31" s="69"/>
      <c r="S31" s="70">
        <v>38.56</v>
      </c>
      <c r="T31" s="62">
        <f t="shared" si="1"/>
        <v>10.711111111111112</v>
      </c>
      <c r="U31" s="69"/>
      <c r="V31" s="74">
        <v>49.48</v>
      </c>
      <c r="W31" s="65">
        <f t="shared" si="2"/>
        <v>13.744444444444444</v>
      </c>
      <c r="X31" s="77"/>
      <c r="Y31" s="78"/>
      <c r="Z31" s="83"/>
      <c r="AA31" s="83"/>
      <c r="AB31" s="89"/>
      <c r="AC31" s="87">
        <v>1940.8993799999998</v>
      </c>
      <c r="AD31" s="10">
        <f t="shared" si="3"/>
        <v>0</v>
      </c>
      <c r="AE31" s="91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92.012</v>
      </c>
      <c r="C32" s="41">
        <v>4.1734</v>
      </c>
      <c r="D32" s="41">
        <v>1.0568</v>
      </c>
      <c r="E32" s="41">
        <v>0.11890000000000001</v>
      </c>
      <c r="F32" s="41">
        <v>0.20319999999999999</v>
      </c>
      <c r="G32" s="41">
        <v>7.6E-3</v>
      </c>
      <c r="H32" s="41">
        <v>5.3699999999999998E-2</v>
      </c>
      <c r="I32" s="41">
        <v>4.3400000000000001E-2</v>
      </c>
      <c r="J32" s="41">
        <v>0.1171</v>
      </c>
      <c r="K32" s="41">
        <v>4.5199999999999997E-2</v>
      </c>
      <c r="L32" s="41">
        <v>1.7244999999999999</v>
      </c>
      <c r="M32" s="42">
        <v>0.44419999999999998</v>
      </c>
      <c r="N32" s="40">
        <v>0.73070000000000002</v>
      </c>
      <c r="O32" s="43"/>
      <c r="P32" s="44">
        <v>34.840000000000003</v>
      </c>
      <c r="Q32" s="59">
        <f t="shared" si="0"/>
        <v>9.6777777777777789</v>
      </c>
      <c r="R32" s="69"/>
      <c r="S32" s="70">
        <v>38.58</v>
      </c>
      <c r="T32" s="62">
        <f t="shared" si="1"/>
        <v>10.716666666666667</v>
      </c>
      <c r="U32" s="69"/>
      <c r="V32" s="74">
        <v>49.53</v>
      </c>
      <c r="W32" s="65">
        <f t="shared" si="2"/>
        <v>13.758333333333333</v>
      </c>
      <c r="X32" s="77"/>
      <c r="Y32" s="78"/>
      <c r="Z32" s="83"/>
      <c r="AA32" s="83"/>
      <c r="AB32" s="89"/>
      <c r="AC32" s="87">
        <v>1974.4466299999999</v>
      </c>
      <c r="AD32" s="10">
        <f t="shared" si="3"/>
        <v>99.999999999999986</v>
      </c>
      <c r="AE32" s="91" t="str">
        <f t="shared" si="4"/>
        <v>ОК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34.840000000000003</v>
      </c>
      <c r="Q33" s="59">
        <f t="shared" si="0"/>
        <v>9.6777777777777789</v>
      </c>
      <c r="R33" s="69"/>
      <c r="S33" s="70">
        <v>38.58</v>
      </c>
      <c r="T33" s="62">
        <f t="shared" si="1"/>
        <v>10.716666666666667</v>
      </c>
      <c r="U33" s="69"/>
      <c r="V33" s="74">
        <v>49.53</v>
      </c>
      <c r="W33" s="65">
        <f t="shared" si="2"/>
        <v>13.758333333333333</v>
      </c>
      <c r="X33" s="77"/>
      <c r="Y33" s="78"/>
      <c r="Z33" s="83"/>
      <c r="AA33" s="83"/>
      <c r="AB33" s="89"/>
      <c r="AC33" s="87">
        <v>2008.9606299999998</v>
      </c>
      <c r="AD33" s="10">
        <f>SUM(B33:M33)+$K$42+$N$42</f>
        <v>0</v>
      </c>
      <c r="AE33" s="91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34.840000000000003</v>
      </c>
      <c r="Q34" s="59">
        <f t="shared" si="0"/>
        <v>9.6777777777777789</v>
      </c>
      <c r="R34" s="69"/>
      <c r="S34" s="70">
        <v>38.58</v>
      </c>
      <c r="T34" s="62">
        <f t="shared" si="1"/>
        <v>10.716666666666667</v>
      </c>
      <c r="U34" s="69"/>
      <c r="V34" s="74">
        <v>49.53</v>
      </c>
      <c r="W34" s="65">
        <f t="shared" si="2"/>
        <v>13.758333333333333</v>
      </c>
      <c r="X34" s="77"/>
      <c r="Y34" s="78"/>
      <c r="Z34" s="83"/>
      <c r="AA34" s="83"/>
      <c r="AB34" s="89"/>
      <c r="AC34" s="87">
        <v>2039.0761299999999</v>
      </c>
      <c r="AD34" s="10">
        <f t="shared" si="3"/>
        <v>0</v>
      </c>
      <c r="AE34" s="91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>
        <v>92.52</v>
      </c>
      <c r="C35" s="41">
        <v>4.0641999999999996</v>
      </c>
      <c r="D35" s="41">
        <v>0.9667</v>
      </c>
      <c r="E35" s="41">
        <v>0.1181</v>
      </c>
      <c r="F35" s="41">
        <v>0.19989999999999999</v>
      </c>
      <c r="G35" s="41">
        <v>8.3999999999999995E-3</v>
      </c>
      <c r="H35" s="41">
        <v>5.6300000000000003E-2</v>
      </c>
      <c r="I35" s="41">
        <v>4.5600000000000002E-2</v>
      </c>
      <c r="J35" s="41">
        <v>0.12920000000000001</v>
      </c>
      <c r="K35" s="41">
        <v>1.8800000000000001E-2</v>
      </c>
      <c r="L35" s="41">
        <v>1.5422</v>
      </c>
      <c r="M35" s="42">
        <v>0.3306</v>
      </c>
      <c r="N35" s="40">
        <v>0.72699999999999998</v>
      </c>
      <c r="O35" s="43"/>
      <c r="P35" s="44">
        <v>34.89</v>
      </c>
      <c r="Q35" s="59">
        <f t="shared" si="0"/>
        <v>9.6916666666666664</v>
      </c>
      <c r="R35" s="69"/>
      <c r="S35" s="70">
        <v>38.64</v>
      </c>
      <c r="T35" s="62">
        <f t="shared" si="1"/>
        <v>10.733333333333333</v>
      </c>
      <c r="U35" s="69"/>
      <c r="V35" s="74">
        <v>49.73</v>
      </c>
      <c r="W35" s="65">
        <f t="shared" si="2"/>
        <v>13.813888888888888</v>
      </c>
      <c r="X35" s="77">
        <v>-9.5</v>
      </c>
      <c r="Y35" s="78">
        <v>-2.9</v>
      </c>
      <c r="Z35" s="83"/>
      <c r="AA35" s="83"/>
      <c r="AB35" s="89"/>
      <c r="AC35" s="87">
        <v>2048.55888</v>
      </c>
      <c r="AD35" s="10">
        <f t="shared" si="3"/>
        <v>99.999999999999972</v>
      </c>
      <c r="AE35" s="91" t="str">
        <f t="shared" si="4"/>
        <v>ОК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34.89</v>
      </c>
      <c r="Q36" s="59">
        <f t="shared" si="0"/>
        <v>9.6916666666666664</v>
      </c>
      <c r="R36" s="69"/>
      <c r="S36" s="70">
        <v>38.64</v>
      </c>
      <c r="T36" s="62">
        <f t="shared" si="1"/>
        <v>10.733333333333333</v>
      </c>
      <c r="U36" s="69"/>
      <c r="V36" s="74">
        <v>49.73</v>
      </c>
      <c r="W36" s="65">
        <f t="shared" si="2"/>
        <v>13.813888888888888</v>
      </c>
      <c r="X36" s="77"/>
      <c r="Y36" s="78"/>
      <c r="Z36" s="83"/>
      <c r="AA36" s="83"/>
      <c r="AB36" s="89"/>
      <c r="AC36" s="87">
        <v>1987.9775</v>
      </c>
      <c r="AD36" s="10">
        <f t="shared" si="3"/>
        <v>0</v>
      </c>
      <c r="AE36" s="91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34.89</v>
      </c>
      <c r="Q37" s="59">
        <f t="shared" si="0"/>
        <v>9.6916666666666664</v>
      </c>
      <c r="R37" s="69"/>
      <c r="S37" s="70">
        <v>38.64</v>
      </c>
      <c r="T37" s="62">
        <f t="shared" si="1"/>
        <v>10.733333333333333</v>
      </c>
      <c r="U37" s="69"/>
      <c r="V37" s="74">
        <v>49.73</v>
      </c>
      <c r="W37" s="65">
        <f t="shared" si="2"/>
        <v>13.813888888888888</v>
      </c>
      <c r="X37" s="77"/>
      <c r="Y37" s="78"/>
      <c r="Z37" s="83"/>
      <c r="AA37" s="83"/>
      <c r="AB37" s="89"/>
      <c r="AC37" s="87">
        <v>1909.9235000000001</v>
      </c>
      <c r="AD37" s="10">
        <f t="shared" si="3"/>
        <v>0</v>
      </c>
      <c r="AE37" s="91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0"/>
      <c r="O38" s="43"/>
      <c r="P38" s="44">
        <v>34.89</v>
      </c>
      <c r="Q38" s="59">
        <f t="shared" si="0"/>
        <v>9.6916666666666664</v>
      </c>
      <c r="R38" s="69"/>
      <c r="S38" s="70">
        <v>38.64</v>
      </c>
      <c r="T38" s="62">
        <f t="shared" si="1"/>
        <v>10.733333333333333</v>
      </c>
      <c r="U38" s="69"/>
      <c r="V38" s="74">
        <v>49.73</v>
      </c>
      <c r="W38" s="65">
        <f t="shared" si="2"/>
        <v>13.813888888888888</v>
      </c>
      <c r="X38" s="77"/>
      <c r="Y38" s="78"/>
      <c r="Z38" s="83"/>
      <c r="AA38" s="83"/>
      <c r="AB38" s="89"/>
      <c r="AC38" s="87">
        <v>1726.8401299999998</v>
      </c>
      <c r="AD38" s="10">
        <f t="shared" si="3"/>
        <v>0</v>
      </c>
      <c r="AE38" s="91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92.372500000000002</v>
      </c>
      <c r="C39" s="41">
        <v>4.0983000000000001</v>
      </c>
      <c r="D39" s="41">
        <v>0.97640000000000005</v>
      </c>
      <c r="E39" s="41">
        <v>0.11310000000000001</v>
      </c>
      <c r="F39" s="41">
        <v>0.1903</v>
      </c>
      <c r="G39" s="41">
        <v>7.7999999999999996E-3</v>
      </c>
      <c r="H39" s="41">
        <v>5.28E-2</v>
      </c>
      <c r="I39" s="41">
        <v>4.3400000000000001E-2</v>
      </c>
      <c r="J39" s="41">
        <v>0.1222</v>
      </c>
      <c r="K39" s="41">
        <v>3.2099999999999997E-2</v>
      </c>
      <c r="L39" s="41">
        <v>1.6363000000000001</v>
      </c>
      <c r="M39" s="42">
        <v>0.35489999999999999</v>
      </c>
      <c r="N39" s="40">
        <v>0.72760000000000002</v>
      </c>
      <c r="O39" s="43"/>
      <c r="P39" s="44">
        <v>34.83</v>
      </c>
      <c r="Q39" s="59">
        <f t="shared" si="0"/>
        <v>9.6749999999999989</v>
      </c>
      <c r="R39" s="69"/>
      <c r="S39" s="70">
        <v>38.57</v>
      </c>
      <c r="T39" s="62">
        <f t="shared" si="1"/>
        <v>10.713888888888889</v>
      </c>
      <c r="U39" s="69"/>
      <c r="V39" s="74">
        <v>49.63</v>
      </c>
      <c r="W39" s="65">
        <f t="shared" si="2"/>
        <v>13.786111111111111</v>
      </c>
      <c r="X39" s="77"/>
      <c r="Y39" s="78"/>
      <c r="Z39" s="83"/>
      <c r="AA39" s="83"/>
      <c r="AB39" s="89"/>
      <c r="AC39" s="87">
        <v>1821.75875</v>
      </c>
      <c r="AD39" s="10">
        <f t="shared" si="3"/>
        <v>100.00010000000002</v>
      </c>
      <c r="AE39" s="91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34.83</v>
      </c>
      <c r="Q40" s="59">
        <f t="shared" si="0"/>
        <v>9.6749999999999989</v>
      </c>
      <c r="R40" s="69"/>
      <c r="S40" s="70">
        <v>38.57</v>
      </c>
      <c r="T40" s="62">
        <f t="shared" si="1"/>
        <v>10.713888888888889</v>
      </c>
      <c r="U40" s="69"/>
      <c r="V40" s="74">
        <v>49.63</v>
      </c>
      <c r="W40" s="65">
        <f t="shared" si="2"/>
        <v>13.786111111111111</v>
      </c>
      <c r="X40" s="77"/>
      <c r="Y40" s="78"/>
      <c r="Z40" s="83"/>
      <c r="AA40" s="83"/>
      <c r="AB40" s="89"/>
      <c r="AC40" s="87">
        <v>1985.2737199999999</v>
      </c>
      <c r="AD40" s="10">
        <f t="shared" si="3"/>
        <v>0</v>
      </c>
      <c r="AE40" s="91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90"/>
      <c r="AC41" s="88"/>
      <c r="AD41" s="10">
        <f t="shared" si="3"/>
        <v>0</v>
      </c>
      <c r="AE41" s="91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94" t="s">
        <v>18</v>
      </c>
      <c r="B42" s="95"/>
      <c r="C42" s="95"/>
      <c r="D42" s="95"/>
      <c r="E42" s="95"/>
      <c r="F42" s="95"/>
      <c r="G42" s="95"/>
      <c r="H42" s="96"/>
      <c r="I42" s="93" t="s">
        <v>16</v>
      </c>
      <c r="J42" s="93"/>
      <c r="K42" s="32">
        <v>0</v>
      </c>
      <c r="L42" s="94" t="s">
        <v>17</v>
      </c>
      <c r="M42" s="96"/>
      <c r="N42" s="33">
        <v>0</v>
      </c>
      <c r="O42" s="115"/>
      <c r="P42" s="115">
        <f>SUMPRODUCT(P11:P41,AC11:AC41)/SUM(AC11:AC41)</f>
        <v>34.832621074752574</v>
      </c>
      <c r="Q42" s="119">
        <f>SUMPRODUCT(Q11:Q41,AC11:AC41)/SUM(AC11:AC41)</f>
        <v>9.6757280763201567</v>
      </c>
      <c r="R42" s="115"/>
      <c r="S42" s="115">
        <f>SUMPRODUCT(S11:S41,AC11:AC41)/SUM(AC11:AC41)</f>
        <v>38.572085969238366</v>
      </c>
      <c r="T42" s="117">
        <f>SUMPRODUCT(T11:T41,AC11:AC41)/SUM(AC11:AC41)</f>
        <v>10.714468324788434</v>
      </c>
      <c r="U42" s="14"/>
      <c r="V42" s="7"/>
      <c r="W42" s="34"/>
      <c r="X42" s="34"/>
      <c r="Y42" s="34"/>
      <c r="Z42" s="34"/>
      <c r="AA42" s="144" t="s">
        <v>39</v>
      </c>
      <c r="AB42" s="144"/>
      <c r="AC42" s="85">
        <f>SUM(AC11:AC41)</f>
        <v>51450.88317999999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92" t="s">
        <v>2</v>
      </c>
      <c r="I43" s="92"/>
      <c r="J43" s="92"/>
      <c r="K43" s="92"/>
      <c r="L43" s="92"/>
      <c r="M43" s="92"/>
      <c r="N43" s="92"/>
      <c r="O43" s="116"/>
      <c r="P43" s="116"/>
      <c r="Q43" s="120"/>
      <c r="R43" s="116"/>
      <c r="S43" s="116"/>
      <c r="T43" s="118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13">
        <v>42704</v>
      </c>
      <c r="W45" s="114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13">
        <v>42704</v>
      </c>
      <c r="W47" s="114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13">
        <v>42704</v>
      </c>
      <c r="W49" s="114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AA42:AB42"/>
    <mergeCell ref="R42:R43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X7:X10"/>
    <mergeCell ref="I9:I10"/>
    <mergeCell ref="G9:G10"/>
    <mergeCell ref="J9:J10"/>
    <mergeCell ref="K9:K10"/>
    <mergeCell ref="R9:R10"/>
    <mergeCell ref="O9:O10"/>
    <mergeCell ref="P9:P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N8:N10"/>
    <mergeCell ref="T9:T10"/>
    <mergeCell ref="V47:W47"/>
    <mergeCell ref="O42:O43"/>
    <mergeCell ref="V45:W45"/>
    <mergeCell ref="T42:T43"/>
    <mergeCell ref="P42:P43"/>
    <mergeCell ref="Q42:Q43"/>
    <mergeCell ref="Q9:Q10"/>
    <mergeCell ref="H43:N43"/>
    <mergeCell ref="I42:J42"/>
    <mergeCell ref="A42:H42"/>
    <mergeCell ref="L42:M42"/>
    <mergeCell ref="A7:A10"/>
    <mergeCell ref="B9:B10"/>
    <mergeCell ref="C9:C10"/>
    <mergeCell ref="F9:F10"/>
    <mergeCell ref="D9:D10"/>
    <mergeCell ref="E9:E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2016-12-08T09:37:25Z</cp:lastPrinted>
  <dcterms:created xsi:type="dcterms:W3CDTF">2016-10-07T07:24:19Z</dcterms:created>
  <dcterms:modified xsi:type="dcterms:W3CDTF">2016-12-08T09:38:47Z</dcterms:modified>
</cp:coreProperties>
</file>