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/>
  </bookViews>
  <sheets>
    <sheet name="600" sheetId="4" r:id="rId1"/>
  </sheets>
  <definedNames>
    <definedName name="_xlnm.Print_Area" localSheetId="0">'600'!$A$1:$AC$52</definedName>
  </definedNames>
  <calcPr calcId="145621"/>
</workbook>
</file>

<file path=xl/calcChain.xml><?xml version="1.0" encoding="utf-8"?>
<calcChain xmlns="http://schemas.openxmlformats.org/spreadsheetml/2006/main">
  <c r="T37" i="4" l="1"/>
  <c r="Q37" i="4"/>
  <c r="T36" i="4"/>
  <c r="Q36" i="4"/>
  <c r="T30" i="4"/>
  <c r="Q30" i="4"/>
  <c r="T29" i="4"/>
  <c r="Q29" i="4"/>
  <c r="T23" i="4"/>
  <c r="Q23" i="4"/>
  <c r="T22" i="4"/>
  <c r="Q22" i="4"/>
  <c r="T16" i="4"/>
  <c r="Q16" i="4"/>
  <c r="T15" i="4"/>
  <c r="Q15" i="4"/>
  <c r="V48" i="4" l="1"/>
  <c r="V46" i="4"/>
  <c r="V37" i="4" l="1"/>
  <c r="V36" i="4"/>
  <c r="W30" i="4"/>
  <c r="W29" i="4"/>
  <c r="W23" i="4"/>
  <c r="W22" i="4"/>
  <c r="W16" i="4"/>
  <c r="W15" i="4"/>
  <c r="W27" i="4"/>
  <c r="W28" i="4"/>
  <c r="W31" i="4"/>
  <c r="W32" i="4"/>
  <c r="W33" i="4"/>
  <c r="W34" i="4"/>
  <c r="W35" i="4"/>
  <c r="W36" i="4"/>
  <c r="W37" i="4"/>
  <c r="W38" i="4"/>
  <c r="W39" i="4"/>
  <c r="W40" i="4"/>
  <c r="W12" i="4"/>
  <c r="W13" i="4"/>
  <c r="W14" i="4"/>
  <c r="W17" i="4"/>
  <c r="W18" i="4"/>
  <c r="W19" i="4"/>
  <c r="W20" i="4"/>
  <c r="W21" i="4"/>
  <c r="W24" i="4"/>
  <c r="W25" i="4"/>
  <c r="W26" i="4"/>
  <c r="W11" i="4"/>
  <c r="Q17" i="4"/>
  <c r="Q18" i="4"/>
  <c r="Q19" i="4"/>
  <c r="Q20" i="4"/>
  <c r="Q21" i="4"/>
  <c r="Q24" i="4"/>
  <c r="Q25" i="4"/>
  <c r="Q26" i="4"/>
  <c r="Q27" i="4"/>
  <c r="Q28" i="4"/>
  <c r="Q31" i="4"/>
  <c r="Q32" i="4"/>
  <c r="Q33" i="4"/>
  <c r="Q34" i="4"/>
  <c r="Q35" i="4"/>
  <c r="Q38" i="4"/>
  <c r="Q39" i="4"/>
  <c r="Q40" i="4"/>
  <c r="T17" i="4"/>
  <c r="T18" i="4"/>
  <c r="T19" i="4"/>
  <c r="T20" i="4"/>
  <c r="T21" i="4"/>
  <c r="T24" i="4"/>
  <c r="T25" i="4"/>
  <c r="T26" i="4"/>
  <c r="T27" i="4"/>
  <c r="T28" i="4"/>
  <c r="T31" i="4"/>
  <c r="T32" i="4"/>
  <c r="T33" i="4"/>
  <c r="T34" i="4"/>
  <c r="T35" i="4"/>
  <c r="T38" i="4"/>
  <c r="T39" i="4"/>
  <c r="T40" i="4"/>
  <c r="T12" i="4"/>
  <c r="T13" i="4"/>
  <c r="T14" i="4"/>
  <c r="T11" i="4"/>
  <c r="Q11" i="4"/>
  <c r="Q13" i="4"/>
  <c r="Q14" i="4"/>
  <c r="Q12" i="4" l="1"/>
  <c r="T41" i="4" l="1"/>
  <c r="S41" i="4"/>
  <c r="P41" i="4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1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1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<sst xmlns="http://schemas.openxmlformats.org/spreadsheetml/2006/main" count="104" uniqueCount="95">
  <si>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</si>
  <si>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</si>
  <si>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</si>
  <si>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</si>
  <si>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</si>
  <si>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</si>
  <si>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</si>
  <si>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</si>
  <si>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</si>
  <si>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</si>
  <si>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</si>
  <si>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</si>
  <si>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</si>
  <si>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</si>
  <si>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</si>
  <si>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</si>
  <si>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</si>
  <si>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</si>
  <si>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</si>
  <si>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</si>
  <si>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</si>
  <si>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</si>
  <si>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</si>
  <si>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</si>
  <si>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</si>
  <si>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</si>
  <si>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</si>
  <si>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</si>
  <si>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</si>
  <si>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</si>
  <si>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</si>
  <si>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</si>
  <si>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</si>
  <si>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</si>
  <si>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</si>
  <si>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</si>
  <si>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</si>
  <si>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</si>
  <si>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</si>
  <si>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</si>
  <si>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</si>
  <si>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</si>
  <si>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</si>
  <si>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</si>
  <si>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</si>
  <si>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</si>
  <si>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-21,8</t>
  </si>
  <si>
    <t>-24,1</t>
  </si>
  <si>
    <t>-21,3</t>
  </si>
  <si>
    <t>-20,3</t>
  </si>
  <si>
    <t>-18,5</t>
  </si>
  <si>
    <t>-16,6</t>
  </si>
  <si>
    <t>-18,7</t>
  </si>
  <si>
    <t>-16,9</t>
  </si>
  <si>
    <t>-16,0</t>
  </si>
  <si>
    <t>-14,7</t>
  </si>
  <si>
    <t>-19,6</t>
  </si>
  <si>
    <t>-21,6</t>
  </si>
  <si>
    <t>відс.</t>
  </si>
  <si>
    <t>не виявл.</t>
  </si>
  <si>
    <t>-22,2</t>
  </si>
  <si>
    <t>-20,9</t>
  </si>
  <si>
    <t>-21,1</t>
  </si>
  <si>
    <t>-22,1</t>
  </si>
  <si>
    <t>-20,8</t>
  </si>
  <si>
    <t>-22,6</t>
  </si>
  <si>
    <t>-19,3</t>
  </si>
  <si>
    <t>-22,3</t>
  </si>
  <si>
    <t>-20,2</t>
  </si>
  <si>
    <t>Філія "УМГ "ХАРКІВТРАНСГАЗ"</t>
  </si>
  <si>
    <t>Первомайський п/м Первомайське ЛВУМГ</t>
  </si>
  <si>
    <t>-22,5</t>
  </si>
  <si>
    <t>-20,6</t>
  </si>
  <si>
    <t>-20,5</t>
  </si>
  <si>
    <t>-18,9</t>
  </si>
  <si>
    <t>-13,7</t>
  </si>
  <si>
    <t>-9,9</t>
  </si>
  <si>
    <t>-21,7</t>
  </si>
  <si>
    <t>-19,5</t>
  </si>
  <si>
    <t>-22,4</t>
  </si>
  <si>
    <t xml:space="preserve">маршрут № </t>
  </si>
  <si>
    <r>
      <t>за період з</t>
    </r>
    <r>
      <rPr>
        <b/>
        <u/>
        <sz val="11"/>
        <color theme="1"/>
        <rFont val="Times New Roman"/>
        <family val="1"/>
        <charset val="204"/>
      </rPr>
      <t xml:space="preserve"> 01.11.2016 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u/>
        <sz val="11"/>
        <color theme="1"/>
        <rFont val="Times New Roman"/>
        <family val="1"/>
        <charset val="204"/>
      </rPr>
      <t xml:space="preserve">30.11.2016.р. </t>
    </r>
  </si>
  <si>
    <t>Головний інженер Первомайського ЛВУМГ</t>
  </si>
  <si>
    <t>Керівник підрозділу підприємства, якому підпорядкована лабораторія</t>
  </si>
  <si>
    <t xml:space="preserve">Начальник лабораторії ВХАЛ Первомайського п/м </t>
  </si>
  <si>
    <t>Журавель І.В.</t>
  </si>
  <si>
    <t>Сипко Е.П.</t>
  </si>
  <si>
    <t>Інженер І кат. групи газовимірювань та метрології</t>
  </si>
  <si>
    <t>Юрченко В.М.</t>
  </si>
  <si>
    <r>
      <t xml:space="preserve"> з газопроводу</t>
    </r>
    <r>
      <rPr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"Союз"</t>
    </r>
  </si>
  <si>
    <r>
      <t xml:space="preserve">по ГВС (ПВВГ, СВГ, ГРС) </t>
    </r>
    <r>
      <rPr>
        <b/>
        <i/>
        <sz val="11"/>
        <color theme="1"/>
        <rFont val="Times New Roman"/>
        <family val="1"/>
        <charset val="204"/>
      </rPr>
      <t>ГРС Борова, ГРС Олексіївка, ГРС Руновщина</t>
    </r>
  </si>
  <si>
    <r>
      <t xml:space="preserve">переданого </t>
    </r>
    <r>
      <rPr>
        <b/>
        <i/>
        <u/>
        <sz val="11"/>
        <color theme="1"/>
        <rFont val="Times New Roman"/>
        <family val="1"/>
        <charset val="204"/>
      </rPr>
      <t>Первомайським п/м Первомайського  ЛВУМГ філії  "УМГ "Харківтрансгаз"</t>
    </r>
    <r>
      <rPr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та прийнятого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u/>
        <sz val="11"/>
        <color theme="1"/>
        <rFont val="Times New Roman"/>
        <family val="1"/>
        <charset val="204"/>
      </rPr>
      <t>ПАТ "ХАРКІВГАЗ"</t>
    </r>
  </si>
  <si>
    <r>
      <t xml:space="preserve">Свідоцтво </t>
    </r>
    <r>
      <rPr>
        <b/>
        <u/>
        <sz val="8"/>
        <rFont val="Times New Roman"/>
        <family val="1"/>
        <charset val="204"/>
      </rPr>
      <t>№100-356/2015</t>
    </r>
    <r>
      <rPr>
        <sz val="8"/>
        <rFont val="Times New Roman"/>
        <family val="1"/>
        <charset val="204"/>
      </rPr>
      <t xml:space="preserve"> чинне до </t>
    </r>
    <r>
      <rPr>
        <b/>
        <sz val="8"/>
        <rFont val="Times New Roman"/>
        <family val="1"/>
        <charset val="204"/>
      </rPr>
      <t xml:space="preserve"> 20.12.2018 р.</t>
    </r>
  </si>
  <si>
    <t>ПАСПОРТ ФІЗИКО-ХІМІЧНИХ ПОКАЗНИКІВ ПРИРОДНОГО ГАЗУ  №19-15</t>
  </si>
  <si>
    <t>01.12.2016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</si>
</sst>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10"/>
      <color indexed="5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9" xfId="0" applyNumberFormat="1" applyFont="1" applyFill="1" applyBorder="1" applyAlignment="1">
      <alignment horizontal="center" wrapText="1"/>
    </xf>
    <xf numFmtId="164" fontId="8" fillId="0" borderId="39" xfId="0" applyNumberFormat="1" applyFont="1" applyFill="1" applyBorder="1" applyAlignment="1">
      <alignment horizontal="center" wrapText="1"/>
    </xf>
    <xf numFmtId="164" fontId="2" fillId="0" borderId="39" xfId="0" applyNumberFormat="1" applyFont="1" applyBorder="1" applyAlignment="1" applyProtection="1">
      <alignment horizontal="center" vertical="center" wrapText="1"/>
      <protection locked="0"/>
    </xf>
    <xf numFmtId="164" fontId="8" fillId="0" borderId="27" xfId="0" applyNumberFormat="1" applyFont="1" applyFill="1" applyBorder="1" applyAlignment="1">
      <alignment horizontal="center" wrapText="1"/>
    </xf>
    <xf numFmtId="164" fontId="8" fillId="0" borderId="25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49" fontId="8" fillId="0" borderId="3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166" fontId="8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8" fillId="0" borderId="13" xfId="0" applyNumberFormat="1" applyFont="1" applyFill="1" applyBorder="1" applyAlignment="1">
      <alignment horizontal="center" wrapText="1"/>
    </xf>
    <xf numFmtId="49" fontId="8" fillId="0" borderId="4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wrapText="1"/>
    </xf>
    <xf numFmtId="2" fontId="11" fillId="0" borderId="11" xfId="0" applyNumberFormat="1" applyFont="1" applyFill="1" applyBorder="1" applyAlignment="1">
      <alignment horizontal="center" wrapText="1"/>
    </xf>
    <xf numFmtId="2" fontId="11" fillId="0" borderId="9" xfId="0" applyNumberFormat="1" applyFont="1" applyFill="1" applyBorder="1" applyAlignment="1">
      <alignment horizontal="center" wrapText="1"/>
    </xf>
    <xf numFmtId="164" fontId="8" fillId="0" borderId="13" xfId="0" applyNumberFormat="1" applyFont="1" applyFill="1" applyBorder="1" applyAlignment="1">
      <alignment horizontal="center" wrapText="1"/>
    </xf>
    <xf numFmtId="164" fontId="8" fillId="0" borderId="26" xfId="0" applyNumberFormat="1" applyFont="1" applyFill="1" applyBorder="1" applyAlignment="1">
      <alignment horizontal="center" wrapText="1"/>
    </xf>
    <xf numFmtId="164" fontId="9" fillId="0" borderId="44" xfId="0" applyNumberFormat="1" applyFont="1" applyBorder="1" applyProtection="1">
      <protection locked="0"/>
    </xf>
    <xf numFmtId="164" fontId="9" fillId="0" borderId="0" xfId="0" applyNumberFormat="1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center" wrapText="1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vertical="center"/>
      <protection locked="0"/>
    </xf>
    <xf numFmtId="2" fontId="8" fillId="0" borderId="2" xfId="0" applyNumberFormat="1" applyFont="1" applyFill="1" applyBorder="1" applyAlignment="1">
      <alignment horizontal="center" wrapText="1"/>
    </xf>
    <xf numFmtId="0" fontId="2" fillId="0" borderId="48" xfId="0" applyFont="1" applyBorder="1" applyAlignment="1" applyProtection="1">
      <alignment horizontal="left" vertical="center"/>
      <protection locked="0"/>
    </xf>
    <xf numFmtId="0" fontId="19" fillId="0" borderId="0" xfId="0" applyFont="1"/>
    <xf numFmtId="0" fontId="4" fillId="0" borderId="0" xfId="0" applyFont="1" applyProtection="1">
      <protection locked="0"/>
    </xf>
    <xf numFmtId="0" fontId="2" fillId="0" borderId="48" xfId="0" applyFont="1" applyBorder="1" applyProtection="1">
      <protection locked="0"/>
    </xf>
    <xf numFmtId="0" fontId="8" fillId="0" borderId="0" xfId="0" applyFont="1"/>
    <xf numFmtId="0" fontId="12" fillId="0" borderId="48" xfId="0" applyFont="1" applyBorder="1" applyProtection="1">
      <protection locked="0"/>
    </xf>
    <xf numFmtId="0" fontId="12" fillId="0" borderId="48" xfId="0" applyFont="1" applyBorder="1" applyAlignment="1" applyProtection="1">
      <alignment horizontal="center"/>
      <protection locked="0"/>
    </xf>
    <xf numFmtId="0" fontId="2" fillId="0" borderId="41" xfId="0" applyFont="1" applyBorder="1" applyProtection="1">
      <protection locked="0"/>
    </xf>
    <xf numFmtId="165" fontId="2" fillId="0" borderId="0" xfId="0" applyNumberFormat="1" applyFont="1"/>
    <xf numFmtId="0" fontId="21" fillId="0" borderId="0" xfId="0" applyFont="1" applyAlignment="1">
      <alignment horizontal="center"/>
    </xf>
    <xf numFmtId="2" fontId="2" fillId="0" borderId="0" xfId="0" applyNumberFormat="1" applyFont="1" applyProtection="1"/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0" borderId="48" xfId="0" applyFont="1" applyBorder="1" applyProtection="1">
      <protection locked="0"/>
    </xf>
    <xf numFmtId="165" fontId="8" fillId="0" borderId="27" xfId="0" applyNumberFormat="1" applyFont="1" applyFill="1" applyBorder="1"/>
    <xf numFmtId="165" fontId="8" fillId="0" borderId="25" xfId="0" applyNumberFormat="1" applyFont="1" applyFill="1" applyBorder="1"/>
    <xf numFmtId="165" fontId="8" fillId="0" borderId="51" xfId="0" applyNumberFormat="1" applyFont="1" applyFill="1" applyBorder="1"/>
    <xf numFmtId="165" fontId="8" fillId="0" borderId="50" xfId="0" applyNumberFormat="1" applyFont="1" applyFill="1" applyBorder="1"/>
    <xf numFmtId="1" fontId="8" fillId="0" borderId="2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1" fontId="8" fillId="0" borderId="36" xfId="0" applyNumberFormat="1" applyFont="1" applyFill="1" applyBorder="1" applyAlignment="1">
      <alignment horizontal="center" wrapText="1"/>
    </xf>
    <xf numFmtId="1" fontId="8" fillId="0" borderId="37" xfId="0" applyNumberFormat="1" applyFont="1" applyFill="1" applyBorder="1" applyAlignment="1">
      <alignment horizontal="center" wrapText="1"/>
    </xf>
    <xf numFmtId="1" fontId="11" fillId="0" borderId="2" xfId="0" applyNumberFormat="1" applyFont="1" applyFill="1" applyBorder="1" applyAlignment="1">
      <alignment horizontal="center" wrapText="1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6" fillId="0" borderId="51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52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4" fillId="0" borderId="37" xfId="0" applyFont="1" applyBorder="1" applyAlignment="1" applyProtection="1">
      <alignment horizontal="center" vertical="center" textRotation="90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36" xfId="0" applyFont="1" applyBorder="1" applyAlignment="1" applyProtection="1">
      <alignment horizontal="center" vertical="center" textRotation="90" wrapText="1"/>
      <protection locked="0"/>
    </xf>
    <xf numFmtId="4" fontId="3" fillId="0" borderId="43" xfId="0" applyNumberFormat="1" applyFont="1" applyBorder="1" applyAlignment="1" applyProtection="1">
      <alignment horizontal="center" wrapText="1"/>
      <protection locked="0"/>
    </xf>
    <xf numFmtId="4" fontId="3" fillId="0" borderId="37" xfId="0" applyNumberFormat="1" applyFont="1" applyBorder="1" applyAlignment="1" applyProtection="1">
      <alignment horizontal="center" wrapText="1"/>
      <protection locked="0"/>
    </xf>
    <xf numFmtId="1" fontId="3" fillId="0" borderId="43" xfId="0" applyNumberFormat="1" applyFont="1" applyBorder="1" applyAlignment="1" applyProtection="1">
      <alignment horizontal="center" wrapText="1"/>
      <protection locked="0"/>
    </xf>
    <xf numFmtId="1" fontId="3" fillId="0" borderId="37" xfId="0" applyNumberFormat="1" applyFont="1" applyBorder="1" applyAlignment="1" applyProtection="1">
      <alignment horizontal="center" wrapText="1"/>
      <protection locked="0"/>
    </xf>
    <xf numFmtId="2" fontId="3" fillId="0" borderId="43" xfId="0" applyNumberFormat="1" applyFont="1" applyBorder="1" applyAlignment="1" applyProtection="1">
      <alignment horizontal="center" wrapText="1"/>
      <protection locked="0"/>
    </xf>
    <xf numFmtId="2" fontId="3" fillId="0" borderId="37" xfId="0" applyNumberFormat="1" applyFont="1" applyBorder="1" applyAlignment="1" applyProtection="1">
      <alignment horizontal="center" wrapText="1"/>
      <protection locked="0"/>
    </xf>
    <xf numFmtId="2" fontId="3" fillId="0" borderId="44" xfId="0" applyNumberFormat="1" applyFont="1" applyBorder="1" applyAlignment="1" applyProtection="1">
      <alignment horizontal="center" wrapText="1"/>
      <protection locked="0"/>
    </xf>
    <xf numFmtId="2" fontId="3" fillId="0" borderId="38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tabSelected="1" view="pageBreakPreview" topLeftCell="A28" zoomScaleNormal="70" zoomScaleSheetLayoutView="100" workbookViewId="0">
      <selection activeCell="V45" sqref="V45"/>
    </sheetView>
  </sheetViews>
  <sheetFormatPr defaultRowHeight="15" x14ac:dyDescent="0.25"/>
  <cols>
    <col min="1" max="1" width="4.85546875" style="7" customWidth="1"/>
    <col min="2" max="2" width="7.28515625" style="7" customWidth="1"/>
    <col min="3" max="23" width="6.140625" style="7" customWidth="1"/>
    <col min="24" max="25" width="6" style="7" customWidth="1"/>
    <col min="26" max="26" width="6.85546875" style="7" customWidth="1"/>
    <col min="27" max="27" width="7.7109375" style="7" customWidth="1"/>
    <col min="28" max="28" width="6.140625" style="7" customWidth="1"/>
    <col min="29" max="29" width="7" style="7" customWidth="1"/>
    <col min="30" max="30" width="9.140625" style="7"/>
    <col min="31" max="31" width="7.5703125" style="7" bestFit="1" customWidth="1"/>
    <col min="32" max="32" width="9.5703125" style="7" bestFit="1" customWidth="1"/>
    <col min="33" max="33" width="7.5703125" style="7" bestFit="1" customWidth="1"/>
    <col min="34" max="34" width="10.28515625" style="7" bestFit="1" customWidth="1"/>
    <col min="35" max="16384" width="9.140625" style="7"/>
  </cols>
  <sheetData>
    <row r="1" spans="1:34" x14ac:dyDescent="0.25">
      <c r="A1" s="54" t="s">
        <v>18</v>
      </c>
      <c r="B1" s="55"/>
      <c r="C1" s="55"/>
      <c r="D1" s="55"/>
      <c r="K1" s="7" t="s">
        <v>93</v>
      </c>
      <c r="AA1" s="7" t="s">
        <v>80</v>
      </c>
      <c r="AC1" s="59">
        <v>600</v>
      </c>
    </row>
    <row r="2" spans="1:34" x14ac:dyDescent="0.25">
      <c r="A2" s="54" t="s">
        <v>69</v>
      </c>
      <c r="B2" s="55"/>
      <c r="C2" s="6"/>
      <c r="D2" s="55"/>
      <c r="F2" s="55"/>
      <c r="G2" s="55"/>
      <c r="H2" s="55"/>
      <c r="I2" s="55"/>
      <c r="J2" s="55"/>
      <c r="K2" s="1" t="s">
        <v>91</v>
      </c>
    </row>
    <row r="3" spans="1:34" ht="13.5" customHeight="1" x14ac:dyDescent="0.25">
      <c r="A3" s="54" t="s">
        <v>70</v>
      </c>
      <c r="C3" s="1"/>
      <c r="F3" s="55"/>
      <c r="G3" s="55"/>
      <c r="H3" s="55"/>
      <c r="I3" s="55"/>
      <c r="J3" s="55"/>
      <c r="K3" s="53" t="s">
        <v>90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1:34" x14ac:dyDescent="0.25">
      <c r="A4" s="57" t="s">
        <v>19</v>
      </c>
      <c r="G4" s="55"/>
      <c r="H4" s="55"/>
      <c r="I4" s="55"/>
      <c r="K4" s="58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34" ht="15.75" x14ac:dyDescent="0.25">
      <c r="A5" s="57" t="s">
        <v>92</v>
      </c>
      <c r="F5" s="55"/>
      <c r="G5" s="55"/>
      <c r="H5" s="55"/>
      <c r="K5" s="51" t="s">
        <v>89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1" t="s">
        <v>81</v>
      </c>
    </row>
    <row r="6" spans="1:34" ht="5.25" customHeight="1" thickBot="1" x14ac:dyDescent="0.3"/>
    <row r="7" spans="1:34" ht="26.25" customHeight="1" thickBot="1" x14ac:dyDescent="0.3">
      <c r="A7" s="82" t="s">
        <v>0</v>
      </c>
      <c r="B7" s="91" t="s">
        <v>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  <c r="N7" s="91" t="s">
        <v>28</v>
      </c>
      <c r="O7" s="97"/>
      <c r="P7" s="97"/>
      <c r="Q7" s="97"/>
      <c r="R7" s="97"/>
      <c r="S7" s="97"/>
      <c r="T7" s="97"/>
      <c r="U7" s="97"/>
      <c r="V7" s="97"/>
      <c r="W7" s="98"/>
      <c r="X7" s="99" t="s">
        <v>23</v>
      </c>
      <c r="Y7" s="101" t="s">
        <v>2</v>
      </c>
      <c r="Z7" s="78" t="s">
        <v>15</v>
      </c>
      <c r="AA7" s="78" t="s">
        <v>16</v>
      </c>
      <c r="AB7" s="80" t="s">
        <v>17</v>
      </c>
      <c r="AC7" s="82" t="s">
        <v>14</v>
      </c>
    </row>
    <row r="8" spans="1:34" ht="16.5" customHeight="1" thickBot="1" x14ac:dyDescent="0.3">
      <c r="A8" s="104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85" t="s">
        <v>24</v>
      </c>
      <c r="O8" s="10" t="s">
        <v>26</v>
      </c>
      <c r="P8" s="10"/>
      <c r="Q8" s="10"/>
      <c r="R8" s="10"/>
      <c r="S8" s="10"/>
      <c r="T8" s="10"/>
      <c r="U8" s="10"/>
      <c r="V8" s="10" t="s">
        <v>27</v>
      </c>
      <c r="W8" s="12"/>
      <c r="X8" s="100"/>
      <c r="Y8" s="102"/>
      <c r="Z8" s="79"/>
      <c r="AA8" s="79"/>
      <c r="AB8" s="81"/>
      <c r="AC8" s="83"/>
    </row>
    <row r="9" spans="1:34" ht="15" customHeight="1" x14ac:dyDescent="0.25">
      <c r="A9" s="104"/>
      <c r="B9" s="87" t="s">
        <v>31</v>
      </c>
      <c r="C9" s="89" t="s">
        <v>32</v>
      </c>
      <c r="D9" s="89" t="s">
        <v>33</v>
      </c>
      <c r="E9" s="89" t="s">
        <v>38</v>
      </c>
      <c r="F9" s="89" t="s">
        <v>39</v>
      </c>
      <c r="G9" s="89" t="s">
        <v>36</v>
      </c>
      <c r="H9" s="89" t="s">
        <v>40</v>
      </c>
      <c r="I9" s="89" t="s">
        <v>37</v>
      </c>
      <c r="J9" s="89" t="s">
        <v>35</v>
      </c>
      <c r="K9" s="89" t="s">
        <v>34</v>
      </c>
      <c r="L9" s="89" t="s">
        <v>41</v>
      </c>
      <c r="M9" s="105" t="s">
        <v>42</v>
      </c>
      <c r="N9" s="86"/>
      <c r="O9" s="99" t="s">
        <v>29</v>
      </c>
      <c r="P9" s="108" t="s">
        <v>8</v>
      </c>
      <c r="Q9" s="80" t="s">
        <v>9</v>
      </c>
      <c r="R9" s="87" t="s">
        <v>30</v>
      </c>
      <c r="S9" s="89" t="s">
        <v>10</v>
      </c>
      <c r="T9" s="105" t="s">
        <v>11</v>
      </c>
      <c r="U9" s="118" t="s">
        <v>25</v>
      </c>
      <c r="V9" s="89" t="s">
        <v>12</v>
      </c>
      <c r="W9" s="105" t="s">
        <v>13</v>
      </c>
      <c r="X9" s="100"/>
      <c r="Y9" s="102"/>
      <c r="Z9" s="79"/>
      <c r="AA9" s="79"/>
      <c r="AB9" s="81"/>
      <c r="AC9" s="83"/>
    </row>
    <row r="10" spans="1:34" ht="92.25" customHeight="1" thickBot="1" x14ac:dyDescent="0.3">
      <c r="A10" s="104"/>
      <c r="B10" s="88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06"/>
      <c r="N10" s="86"/>
      <c r="O10" s="107"/>
      <c r="P10" s="109"/>
      <c r="Q10" s="110"/>
      <c r="R10" s="103"/>
      <c r="S10" s="116"/>
      <c r="T10" s="117"/>
      <c r="U10" s="119"/>
      <c r="V10" s="116"/>
      <c r="W10" s="117"/>
      <c r="X10" s="100"/>
      <c r="Y10" s="102"/>
      <c r="Z10" s="79"/>
      <c r="AA10" s="79"/>
      <c r="AB10" s="81"/>
      <c r="AC10" s="84"/>
    </row>
    <row r="11" spans="1:34" x14ac:dyDescent="0.25">
      <c r="A11" s="13">
        <v>1</v>
      </c>
      <c r="B11" s="15">
        <v>96.717600000000004</v>
      </c>
      <c r="C11" s="15">
        <v>1.6688000000000001</v>
      </c>
      <c r="D11" s="15">
        <v>0.52349999999999997</v>
      </c>
      <c r="E11" s="15">
        <v>7.9500000000000001E-2</v>
      </c>
      <c r="F11" s="15">
        <v>7.8200000000000006E-2</v>
      </c>
      <c r="G11" s="15">
        <v>1E-3</v>
      </c>
      <c r="H11" s="15">
        <v>1.4999999999999999E-2</v>
      </c>
      <c r="I11" s="15">
        <v>1.04E-2</v>
      </c>
      <c r="J11" s="15">
        <v>8.3999999999999995E-3</v>
      </c>
      <c r="K11" s="15">
        <v>6.0000000000000001E-3</v>
      </c>
      <c r="L11" s="15">
        <v>0.76470000000000005</v>
      </c>
      <c r="M11" s="18">
        <v>0.1268</v>
      </c>
      <c r="N11" s="20">
        <v>0.69310000000000005</v>
      </c>
      <c r="O11" s="72"/>
      <c r="P11" s="52">
        <v>33.999499999999998</v>
      </c>
      <c r="Q11" s="17">
        <f>P11/3.6</f>
        <v>9.4443055555555553</v>
      </c>
      <c r="R11" s="72"/>
      <c r="S11" s="52">
        <v>37.7119</v>
      </c>
      <c r="T11" s="17">
        <f>S11/3.6</f>
        <v>10.475527777777778</v>
      </c>
      <c r="U11" s="72"/>
      <c r="V11" s="52">
        <v>49.7136</v>
      </c>
      <c r="W11" s="17">
        <f t="shared" ref="W11:W40" si="0">V11/3.6</f>
        <v>13.809333333333333</v>
      </c>
      <c r="X11" s="28">
        <v>-23.3</v>
      </c>
      <c r="Y11" s="24">
        <v>-22.4</v>
      </c>
      <c r="Z11" s="8"/>
      <c r="AA11" s="8"/>
      <c r="AB11" s="47"/>
      <c r="AC11" s="68">
        <v>21.241</v>
      </c>
      <c r="AD11" s="61">
        <f t="shared" ref="AD11:AD40" si="1">SUM(B11:M11)+$K$41+$N$41</f>
        <v>99.999900000000011</v>
      </c>
      <c r="AE11" s="62" t="str">
        <f>IF(AD11=100,"ОК"," ")</f>
        <v xml:space="preserve"> </v>
      </c>
      <c r="AF11" s="63"/>
      <c r="AG11" s="63"/>
      <c r="AH11" s="63"/>
    </row>
    <row r="12" spans="1:34" x14ac:dyDescent="0.25">
      <c r="A12" s="13">
        <v>2</v>
      </c>
      <c r="B12" s="15">
        <v>96.728800000000007</v>
      </c>
      <c r="C12" s="15">
        <v>1.6826000000000001</v>
      </c>
      <c r="D12" s="15">
        <v>0.50539999999999996</v>
      </c>
      <c r="E12" s="15">
        <v>7.8399999999999997E-2</v>
      </c>
      <c r="F12" s="15">
        <v>7.5499999999999998E-2</v>
      </c>
      <c r="G12" s="15">
        <v>1.1000000000000001E-3</v>
      </c>
      <c r="H12" s="15">
        <v>1.4500000000000001E-2</v>
      </c>
      <c r="I12" s="15">
        <v>9.9000000000000008E-3</v>
      </c>
      <c r="J12" s="15">
        <v>8.3000000000000001E-3</v>
      </c>
      <c r="K12" s="15">
        <v>6.3E-3</v>
      </c>
      <c r="L12" s="15">
        <v>0.76219999999999999</v>
      </c>
      <c r="M12" s="18">
        <v>0.12709999999999999</v>
      </c>
      <c r="N12" s="21">
        <v>0.69289999999999996</v>
      </c>
      <c r="O12" s="72"/>
      <c r="P12" s="16">
        <v>33.990200000000002</v>
      </c>
      <c r="Q12" s="22">
        <f>P12/3.6</f>
        <v>9.4417222222222232</v>
      </c>
      <c r="R12" s="72"/>
      <c r="S12" s="16">
        <v>37.701900000000002</v>
      </c>
      <c r="T12" s="17">
        <f t="shared" ref="T12:T40" si="2">S12/3.6</f>
        <v>10.47275</v>
      </c>
      <c r="U12" s="72"/>
      <c r="V12" s="16">
        <v>49.708799999999997</v>
      </c>
      <c r="W12" s="17">
        <f t="shared" si="0"/>
        <v>13.807999999999998</v>
      </c>
      <c r="X12" s="29">
        <v>-23.3</v>
      </c>
      <c r="Y12" s="25">
        <v>-22.2</v>
      </c>
      <c r="Z12" s="8"/>
      <c r="AA12" s="8"/>
      <c r="AB12" s="47"/>
      <c r="AC12" s="69">
        <v>23.158000000000001</v>
      </c>
      <c r="AD12" s="61">
        <f t="shared" si="1"/>
        <v>100.00009999999999</v>
      </c>
      <c r="AE12" s="62" t="str">
        <f>IF(AD12=100,"ОК"," ")</f>
        <v xml:space="preserve"> </v>
      </c>
      <c r="AF12" s="63"/>
      <c r="AG12" s="63"/>
      <c r="AH12" s="63"/>
    </row>
    <row r="13" spans="1:34" x14ac:dyDescent="0.25">
      <c r="A13" s="13">
        <v>3</v>
      </c>
      <c r="B13" s="15">
        <v>96.754900000000006</v>
      </c>
      <c r="C13" s="15">
        <v>1.6727000000000001</v>
      </c>
      <c r="D13" s="15">
        <v>0.49780000000000002</v>
      </c>
      <c r="E13" s="15">
        <v>7.6999999999999999E-2</v>
      </c>
      <c r="F13" s="15">
        <v>7.3999999999999996E-2</v>
      </c>
      <c r="G13" s="15">
        <v>1E-3</v>
      </c>
      <c r="H13" s="15">
        <v>1.4200000000000001E-2</v>
      </c>
      <c r="I13" s="15">
        <v>9.7000000000000003E-3</v>
      </c>
      <c r="J13" s="15">
        <v>8.0999999999999996E-3</v>
      </c>
      <c r="K13" s="15">
        <v>6.1000000000000004E-3</v>
      </c>
      <c r="L13" s="15">
        <v>0.75770000000000004</v>
      </c>
      <c r="M13" s="18">
        <v>0.12659999999999999</v>
      </c>
      <c r="N13" s="21">
        <v>0.69259999999999999</v>
      </c>
      <c r="O13" s="72"/>
      <c r="P13" s="16">
        <v>33.982500000000002</v>
      </c>
      <c r="Q13" s="22">
        <f t="shared" ref="Q13:Q40" si="3">P13/3.6</f>
        <v>9.4395833333333332</v>
      </c>
      <c r="R13" s="72"/>
      <c r="S13" s="16">
        <v>37.6937</v>
      </c>
      <c r="T13" s="17">
        <f t="shared" si="2"/>
        <v>10.470472222222222</v>
      </c>
      <c r="U13" s="72"/>
      <c r="V13" s="16">
        <v>49.706699999999998</v>
      </c>
      <c r="W13" s="17">
        <f t="shared" si="0"/>
        <v>13.807416666666665</v>
      </c>
      <c r="X13" s="30" t="s">
        <v>46</v>
      </c>
      <c r="Y13" s="24">
        <v>-20.9</v>
      </c>
      <c r="Z13" s="8"/>
      <c r="AA13" s="8"/>
      <c r="AB13" s="47"/>
      <c r="AC13" s="69">
        <v>22.946000000000002</v>
      </c>
      <c r="AD13" s="61">
        <f t="shared" si="1"/>
        <v>99.999800000000008</v>
      </c>
      <c r="AE13" s="62" t="str">
        <f>IF(AD13=100,"ОК"," ")</f>
        <v xml:space="preserve"> </v>
      </c>
      <c r="AF13" s="63"/>
      <c r="AG13" s="63"/>
      <c r="AH13" s="63"/>
    </row>
    <row r="14" spans="1:34" x14ac:dyDescent="0.25">
      <c r="A14" s="13">
        <v>4</v>
      </c>
      <c r="B14" s="15">
        <v>96.711600000000004</v>
      </c>
      <c r="C14" s="15">
        <v>1.6878</v>
      </c>
      <c r="D14" s="15">
        <v>0.503</v>
      </c>
      <c r="E14" s="15">
        <v>7.6999999999999999E-2</v>
      </c>
      <c r="F14" s="15">
        <v>7.3599999999999999E-2</v>
      </c>
      <c r="G14" s="15">
        <v>1E-3</v>
      </c>
      <c r="H14" s="15">
        <v>1.3899999999999999E-2</v>
      </c>
      <c r="I14" s="15">
        <v>9.4000000000000004E-3</v>
      </c>
      <c r="J14" s="15">
        <v>7.7999999999999996E-3</v>
      </c>
      <c r="K14" s="15">
        <v>9.7999999999999997E-3</v>
      </c>
      <c r="L14" s="15">
        <v>0.77829999999999999</v>
      </c>
      <c r="M14" s="18">
        <v>0.1268</v>
      </c>
      <c r="N14" s="21">
        <v>0.69289999999999996</v>
      </c>
      <c r="O14" s="72"/>
      <c r="P14" s="16">
        <v>33.979599999999998</v>
      </c>
      <c r="Q14" s="22">
        <f t="shared" si="3"/>
        <v>9.4387777777777764</v>
      </c>
      <c r="R14" s="72"/>
      <c r="S14" s="16">
        <v>37.690300000000001</v>
      </c>
      <c r="T14" s="17">
        <f t="shared" si="2"/>
        <v>10.469527777777778</v>
      </c>
      <c r="U14" s="72"/>
      <c r="V14" s="16">
        <v>49.693300000000001</v>
      </c>
      <c r="W14" s="17">
        <f t="shared" si="0"/>
        <v>13.803694444444444</v>
      </c>
      <c r="X14" s="29">
        <v>-23.2</v>
      </c>
      <c r="Y14" s="24">
        <v>-22.6</v>
      </c>
      <c r="Z14" s="8"/>
      <c r="AA14" s="8"/>
      <c r="AB14" s="47"/>
      <c r="AC14" s="69">
        <v>23.004999999999999</v>
      </c>
      <c r="AD14" s="61">
        <f t="shared" si="1"/>
        <v>100.00000000000001</v>
      </c>
      <c r="AE14" s="62" t="str">
        <f t="shared" ref="AE14:AE40" si="4">IF(AD14=100,"ОК"," ")</f>
        <v>ОК</v>
      </c>
      <c r="AF14" s="63"/>
      <c r="AG14" s="63"/>
      <c r="AH14" s="63"/>
    </row>
    <row r="15" spans="1:34" x14ac:dyDescent="0.25">
      <c r="A15" s="13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9"/>
      <c r="N15" s="13"/>
      <c r="O15" s="77"/>
      <c r="P15" s="36">
        <v>33.979599999999998</v>
      </c>
      <c r="Q15" s="37">
        <f t="shared" ref="Q15:Q16" si="5">P15/3.6</f>
        <v>9.4387777777777764</v>
      </c>
      <c r="R15" s="77"/>
      <c r="S15" s="36">
        <v>37.690300000000001</v>
      </c>
      <c r="T15" s="38">
        <f t="shared" ref="T15:T16" si="6">S15/3.6</f>
        <v>10.469527777777778</v>
      </c>
      <c r="U15" s="72"/>
      <c r="V15" s="36">
        <v>49.693300000000001</v>
      </c>
      <c r="W15" s="38">
        <f t="shared" si="0"/>
        <v>13.803694444444444</v>
      </c>
      <c r="X15" s="64"/>
      <c r="Y15" s="65"/>
      <c r="Z15" s="8"/>
      <c r="AA15" s="8"/>
      <c r="AB15" s="47"/>
      <c r="AC15" s="69">
        <v>23.238</v>
      </c>
      <c r="AD15" s="61">
        <f t="shared" si="1"/>
        <v>0</v>
      </c>
      <c r="AE15" s="62" t="str">
        <f t="shared" si="4"/>
        <v xml:space="preserve"> </v>
      </c>
      <c r="AF15" s="63"/>
      <c r="AG15" s="63"/>
      <c r="AH15" s="63"/>
    </row>
    <row r="16" spans="1:34" x14ac:dyDescent="0.25">
      <c r="A16" s="13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9"/>
      <c r="N16" s="13"/>
      <c r="O16" s="77"/>
      <c r="P16" s="36">
        <v>33.979599999999998</v>
      </c>
      <c r="Q16" s="37">
        <f t="shared" si="5"/>
        <v>9.4387777777777764</v>
      </c>
      <c r="R16" s="77"/>
      <c r="S16" s="36">
        <v>37.690300000000001</v>
      </c>
      <c r="T16" s="38">
        <f t="shared" si="6"/>
        <v>10.469527777777778</v>
      </c>
      <c r="U16" s="72"/>
      <c r="V16" s="36">
        <v>49.693300000000001</v>
      </c>
      <c r="W16" s="38">
        <f t="shared" si="0"/>
        <v>13.803694444444444</v>
      </c>
      <c r="X16" s="64"/>
      <c r="Y16" s="65"/>
      <c r="Z16" s="8"/>
      <c r="AA16" s="8"/>
      <c r="AB16" s="47"/>
      <c r="AC16" s="69">
        <v>23.774999999999999</v>
      </c>
      <c r="AD16" s="61">
        <f t="shared" si="1"/>
        <v>0</v>
      </c>
      <c r="AE16" s="62" t="str">
        <f t="shared" si="4"/>
        <v xml:space="preserve"> </v>
      </c>
      <c r="AF16" s="63"/>
      <c r="AG16" s="63"/>
      <c r="AH16" s="63"/>
    </row>
    <row r="17" spans="1:34" x14ac:dyDescent="0.25">
      <c r="A17" s="13">
        <v>7</v>
      </c>
      <c r="B17" s="15">
        <v>96.796400000000006</v>
      </c>
      <c r="C17" s="15">
        <v>1.665</v>
      </c>
      <c r="D17" s="15">
        <v>0.48049999999999998</v>
      </c>
      <c r="E17" s="15">
        <v>7.3099999999999998E-2</v>
      </c>
      <c r="F17" s="15">
        <v>6.9400000000000003E-2</v>
      </c>
      <c r="G17" s="15">
        <v>8.9999999999999998E-4</v>
      </c>
      <c r="H17" s="15">
        <v>1.3299999999999999E-2</v>
      </c>
      <c r="I17" s="15">
        <v>9.1999999999999998E-3</v>
      </c>
      <c r="J17" s="15">
        <v>7.7999999999999996E-3</v>
      </c>
      <c r="K17" s="15">
        <v>1.01E-2</v>
      </c>
      <c r="L17" s="15">
        <v>0.75209999999999999</v>
      </c>
      <c r="M17" s="18">
        <v>0.12230000000000001</v>
      </c>
      <c r="N17" s="21">
        <v>0.69210000000000005</v>
      </c>
      <c r="O17" s="72"/>
      <c r="P17" s="16">
        <v>33.964799999999997</v>
      </c>
      <c r="Q17" s="22">
        <f t="shared" si="3"/>
        <v>9.434666666666665</v>
      </c>
      <c r="R17" s="72"/>
      <c r="S17" s="16">
        <v>37.674799999999998</v>
      </c>
      <c r="T17" s="17">
        <f t="shared" si="2"/>
        <v>10.465222222222222</v>
      </c>
      <c r="U17" s="72"/>
      <c r="V17" s="16">
        <v>49.6997</v>
      </c>
      <c r="W17" s="17">
        <f t="shared" si="0"/>
        <v>13.805472222222221</v>
      </c>
      <c r="X17" s="29">
        <v>-23.7</v>
      </c>
      <c r="Y17" s="24">
        <v>-23.1</v>
      </c>
      <c r="Z17" s="8"/>
      <c r="AA17" s="8"/>
      <c r="AB17" s="50" t="s">
        <v>58</v>
      </c>
      <c r="AC17" s="69">
        <v>18.248000000000001</v>
      </c>
      <c r="AD17" s="61">
        <f t="shared" si="1"/>
        <v>100.00010000000002</v>
      </c>
      <c r="AE17" s="62" t="str">
        <f t="shared" si="4"/>
        <v xml:space="preserve"> </v>
      </c>
      <c r="AF17" s="63"/>
      <c r="AG17" s="63"/>
      <c r="AH17" s="63"/>
    </row>
    <row r="18" spans="1:34" ht="15.75" customHeight="1" x14ac:dyDescent="0.25">
      <c r="A18" s="13">
        <v>8</v>
      </c>
      <c r="B18" s="15">
        <v>96.740099999999998</v>
      </c>
      <c r="C18" s="15">
        <v>1.7011000000000001</v>
      </c>
      <c r="D18" s="15">
        <v>0.49959999999999999</v>
      </c>
      <c r="E18" s="15">
        <v>7.8899999999999998E-2</v>
      </c>
      <c r="F18" s="15">
        <v>7.5600000000000001E-2</v>
      </c>
      <c r="G18" s="15">
        <v>1.1000000000000001E-3</v>
      </c>
      <c r="H18" s="15">
        <v>1.49E-2</v>
      </c>
      <c r="I18" s="15">
        <v>1.03E-2</v>
      </c>
      <c r="J18" s="15">
        <v>8.9999999999999993E-3</v>
      </c>
      <c r="K18" s="15">
        <v>5.7000000000000002E-3</v>
      </c>
      <c r="L18" s="15">
        <v>0.73740000000000006</v>
      </c>
      <c r="M18" s="18">
        <v>0.1263</v>
      </c>
      <c r="N18" s="21">
        <v>0.69279999999999997</v>
      </c>
      <c r="O18" s="72"/>
      <c r="P18" s="16">
        <v>34.003100000000003</v>
      </c>
      <c r="Q18" s="22">
        <f t="shared" si="3"/>
        <v>9.4453055555555565</v>
      </c>
      <c r="R18" s="72"/>
      <c r="S18" s="16">
        <v>37.716099999999997</v>
      </c>
      <c r="T18" s="17">
        <f t="shared" si="2"/>
        <v>10.476694444444444</v>
      </c>
      <c r="U18" s="72"/>
      <c r="V18" s="16">
        <v>49.729100000000003</v>
      </c>
      <c r="W18" s="17">
        <f t="shared" si="0"/>
        <v>13.813638888888889</v>
      </c>
      <c r="X18" s="30" t="s">
        <v>47</v>
      </c>
      <c r="Y18" s="24">
        <v>-23.6</v>
      </c>
      <c r="Z18" s="32" t="s">
        <v>59</v>
      </c>
      <c r="AA18" s="32">
        <v>1.2E-4</v>
      </c>
      <c r="AB18" s="47"/>
      <c r="AC18" s="69">
        <v>16.713999999999999</v>
      </c>
      <c r="AD18" s="61">
        <f t="shared" si="1"/>
        <v>99.999999999999986</v>
      </c>
      <c r="AE18" s="62" t="str">
        <f t="shared" si="4"/>
        <v>ОК</v>
      </c>
      <c r="AF18" s="63"/>
      <c r="AG18" s="63"/>
      <c r="AH18" s="63"/>
    </row>
    <row r="19" spans="1:34" x14ac:dyDescent="0.25">
      <c r="A19" s="13">
        <v>9</v>
      </c>
      <c r="B19" s="15">
        <v>96.766400000000004</v>
      </c>
      <c r="C19" s="15">
        <v>1.6809000000000001</v>
      </c>
      <c r="D19" s="15">
        <v>0.49080000000000001</v>
      </c>
      <c r="E19" s="15">
        <v>7.6499999999999999E-2</v>
      </c>
      <c r="F19" s="15">
        <v>7.22E-2</v>
      </c>
      <c r="G19" s="15">
        <v>1E-3</v>
      </c>
      <c r="H19" s="15">
        <v>1.4E-2</v>
      </c>
      <c r="I19" s="15">
        <v>9.4999999999999998E-3</v>
      </c>
      <c r="J19" s="15">
        <v>8.3000000000000001E-3</v>
      </c>
      <c r="K19" s="15">
        <v>9.4999999999999998E-3</v>
      </c>
      <c r="L19" s="15">
        <v>0.74539999999999995</v>
      </c>
      <c r="M19" s="18">
        <v>0.12570000000000001</v>
      </c>
      <c r="N19" s="21">
        <v>0.6925</v>
      </c>
      <c r="O19" s="72"/>
      <c r="P19" s="16">
        <v>33.982100000000003</v>
      </c>
      <c r="Q19" s="22">
        <f t="shared" si="3"/>
        <v>9.4394722222222232</v>
      </c>
      <c r="R19" s="72"/>
      <c r="S19" s="16">
        <v>37.693399999999997</v>
      </c>
      <c r="T19" s="17">
        <f t="shared" si="2"/>
        <v>10.470388888888888</v>
      </c>
      <c r="U19" s="72"/>
      <c r="V19" s="16">
        <v>49.711100000000002</v>
      </c>
      <c r="W19" s="17">
        <f t="shared" si="0"/>
        <v>13.80863888888889</v>
      </c>
      <c r="X19" s="30" t="s">
        <v>48</v>
      </c>
      <c r="Y19" s="27" t="s">
        <v>49</v>
      </c>
      <c r="Z19" s="8"/>
      <c r="AA19" s="8"/>
      <c r="AB19" s="47"/>
      <c r="AC19" s="69">
        <v>16.831</v>
      </c>
      <c r="AD19" s="61">
        <f t="shared" si="1"/>
        <v>100.00019999999999</v>
      </c>
      <c r="AE19" s="62" t="str">
        <f t="shared" si="4"/>
        <v xml:space="preserve"> </v>
      </c>
      <c r="AF19" s="63"/>
      <c r="AG19" s="63"/>
      <c r="AH19" s="63"/>
    </row>
    <row r="20" spans="1:34" x14ac:dyDescent="0.25">
      <c r="A20" s="13">
        <v>10</v>
      </c>
      <c r="B20" s="15">
        <v>96.784300000000002</v>
      </c>
      <c r="C20" s="15">
        <v>1.6612</v>
      </c>
      <c r="D20" s="15">
        <v>0.48349999999999999</v>
      </c>
      <c r="E20" s="15">
        <v>7.6999999999999999E-2</v>
      </c>
      <c r="F20" s="15">
        <v>7.3800000000000004E-2</v>
      </c>
      <c r="G20" s="15">
        <v>1E-3</v>
      </c>
      <c r="H20" s="15">
        <v>1.4800000000000001E-2</v>
      </c>
      <c r="I20" s="15">
        <v>0.01</v>
      </c>
      <c r="J20" s="15">
        <v>8.6E-3</v>
      </c>
      <c r="K20" s="15">
        <v>6.0000000000000001E-3</v>
      </c>
      <c r="L20" s="15">
        <v>0.75260000000000005</v>
      </c>
      <c r="M20" s="18">
        <v>0.12720000000000001</v>
      </c>
      <c r="N20" s="21">
        <v>0.69240000000000002</v>
      </c>
      <c r="O20" s="72"/>
      <c r="P20" s="16">
        <v>33.975000000000001</v>
      </c>
      <c r="Q20" s="22">
        <f t="shared" si="3"/>
        <v>9.4375</v>
      </c>
      <c r="R20" s="72"/>
      <c r="S20" s="16">
        <v>37.6858</v>
      </c>
      <c r="T20" s="17">
        <f t="shared" si="2"/>
        <v>10.468277777777777</v>
      </c>
      <c r="U20" s="72"/>
      <c r="V20" s="16">
        <v>49.704300000000003</v>
      </c>
      <c r="W20" s="17">
        <f t="shared" si="0"/>
        <v>13.806750000000001</v>
      </c>
      <c r="X20" s="30" t="s">
        <v>50</v>
      </c>
      <c r="Y20" s="27" t="s">
        <v>51</v>
      </c>
      <c r="Z20" s="8"/>
      <c r="AA20" s="8"/>
      <c r="AB20" s="47"/>
      <c r="AC20" s="69">
        <v>15.904999999999999</v>
      </c>
      <c r="AD20" s="61">
        <f t="shared" si="1"/>
        <v>100.00000000000001</v>
      </c>
      <c r="AE20" s="62" t="str">
        <f t="shared" si="4"/>
        <v>ОК</v>
      </c>
      <c r="AF20" s="63"/>
      <c r="AG20" s="63"/>
      <c r="AH20" s="63"/>
    </row>
    <row r="21" spans="1:34" x14ac:dyDescent="0.25">
      <c r="A21" s="13">
        <v>11</v>
      </c>
      <c r="B21" s="15">
        <v>96.715299999999999</v>
      </c>
      <c r="C21" s="15">
        <v>1.6759999999999999</v>
      </c>
      <c r="D21" s="15">
        <v>0.48120000000000002</v>
      </c>
      <c r="E21" s="15">
        <v>7.6200000000000004E-2</v>
      </c>
      <c r="F21" s="15">
        <v>7.22E-2</v>
      </c>
      <c r="G21" s="15">
        <v>1E-3</v>
      </c>
      <c r="H21" s="15">
        <v>1.47E-2</v>
      </c>
      <c r="I21" s="15">
        <v>9.9000000000000008E-3</v>
      </c>
      <c r="J21" s="15">
        <v>8.6E-3</v>
      </c>
      <c r="K21" s="15">
        <v>9.7999999999999997E-3</v>
      </c>
      <c r="L21" s="15">
        <v>0.80289999999999995</v>
      </c>
      <c r="M21" s="18">
        <v>0.13220000000000001</v>
      </c>
      <c r="N21" s="21">
        <v>0.69269999999999998</v>
      </c>
      <c r="O21" s="72"/>
      <c r="P21" s="16">
        <v>33.96</v>
      </c>
      <c r="Q21" s="22">
        <f t="shared" si="3"/>
        <v>9.4333333333333336</v>
      </c>
      <c r="R21" s="72"/>
      <c r="S21" s="16">
        <v>37.659999999999997</v>
      </c>
      <c r="T21" s="17">
        <f t="shared" si="2"/>
        <v>10.46111111111111</v>
      </c>
      <c r="U21" s="72"/>
      <c r="V21" s="16">
        <v>49.66</v>
      </c>
      <c r="W21" s="17">
        <f t="shared" si="0"/>
        <v>13.794444444444443</v>
      </c>
      <c r="X21" s="30" t="s">
        <v>52</v>
      </c>
      <c r="Y21" s="27" t="s">
        <v>53</v>
      </c>
      <c r="Z21" s="8"/>
      <c r="AA21" s="8"/>
      <c r="AB21" s="47"/>
      <c r="AC21" s="69">
        <v>21.797999999999998</v>
      </c>
      <c r="AD21" s="61">
        <f t="shared" si="1"/>
        <v>100</v>
      </c>
      <c r="AE21" s="62" t="str">
        <f t="shared" si="4"/>
        <v>ОК</v>
      </c>
      <c r="AF21" s="63"/>
      <c r="AG21" s="63"/>
      <c r="AH21" s="63"/>
    </row>
    <row r="22" spans="1:34" x14ac:dyDescent="0.25">
      <c r="A22" s="13"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9"/>
      <c r="N22" s="13"/>
      <c r="O22" s="77"/>
      <c r="P22" s="36">
        <v>33.96</v>
      </c>
      <c r="Q22" s="37">
        <f t="shared" ref="Q22:Q23" si="7">P22/3.6</f>
        <v>9.4333333333333336</v>
      </c>
      <c r="R22" s="77"/>
      <c r="S22" s="36">
        <v>37.659999999999997</v>
      </c>
      <c r="T22" s="38">
        <f t="shared" ref="T22:T23" si="8">S22/3.6</f>
        <v>10.46111111111111</v>
      </c>
      <c r="U22" s="72"/>
      <c r="V22" s="36">
        <v>49.66</v>
      </c>
      <c r="W22" s="38">
        <f t="shared" si="0"/>
        <v>13.794444444444443</v>
      </c>
      <c r="X22" s="64"/>
      <c r="Y22" s="65"/>
      <c r="Z22" s="8"/>
      <c r="AA22" s="8"/>
      <c r="AB22" s="47"/>
      <c r="AC22" s="69">
        <v>23.738</v>
      </c>
      <c r="AD22" s="61">
        <f t="shared" si="1"/>
        <v>0</v>
      </c>
      <c r="AE22" s="62" t="str">
        <f t="shared" si="4"/>
        <v xml:space="preserve"> </v>
      </c>
      <c r="AF22" s="63"/>
      <c r="AG22" s="63"/>
      <c r="AH22" s="63"/>
    </row>
    <row r="23" spans="1:34" x14ac:dyDescent="0.25">
      <c r="A23" s="13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9"/>
      <c r="N23" s="13"/>
      <c r="O23" s="77"/>
      <c r="P23" s="36">
        <v>33.96</v>
      </c>
      <c r="Q23" s="37">
        <f t="shared" si="7"/>
        <v>9.4333333333333336</v>
      </c>
      <c r="R23" s="77"/>
      <c r="S23" s="36">
        <v>37.659999999999997</v>
      </c>
      <c r="T23" s="38">
        <f t="shared" si="8"/>
        <v>10.46111111111111</v>
      </c>
      <c r="U23" s="72"/>
      <c r="V23" s="36">
        <v>49.66</v>
      </c>
      <c r="W23" s="38">
        <f t="shared" si="0"/>
        <v>13.794444444444443</v>
      </c>
      <c r="X23" s="64"/>
      <c r="Y23" s="65"/>
      <c r="Z23" s="8"/>
      <c r="AA23" s="8"/>
      <c r="AB23" s="47"/>
      <c r="AC23" s="69">
        <v>25.626000000000001</v>
      </c>
      <c r="AD23" s="61">
        <f t="shared" si="1"/>
        <v>0</v>
      </c>
      <c r="AE23" s="62" t="str">
        <f t="shared" si="4"/>
        <v xml:space="preserve"> </v>
      </c>
      <c r="AF23" s="63"/>
      <c r="AG23" s="63"/>
      <c r="AH23" s="63"/>
    </row>
    <row r="24" spans="1:34" x14ac:dyDescent="0.25">
      <c r="A24" s="13">
        <v>14</v>
      </c>
      <c r="B24" s="15">
        <v>96.763300000000001</v>
      </c>
      <c r="C24" s="15">
        <v>1.6671</v>
      </c>
      <c r="D24" s="15">
        <v>0.48720000000000002</v>
      </c>
      <c r="E24" s="15">
        <v>7.7600000000000002E-2</v>
      </c>
      <c r="F24" s="15">
        <v>7.5200000000000003E-2</v>
      </c>
      <c r="G24" s="15">
        <v>1.1000000000000001E-3</v>
      </c>
      <c r="H24" s="15">
        <v>1.47E-2</v>
      </c>
      <c r="I24" s="15">
        <v>1.0200000000000001E-2</v>
      </c>
      <c r="J24" s="15">
        <v>8.8000000000000005E-3</v>
      </c>
      <c r="K24" s="15">
        <v>7.1000000000000004E-3</v>
      </c>
      <c r="L24" s="15">
        <v>0.7621</v>
      </c>
      <c r="M24" s="18">
        <v>0.12559999999999999</v>
      </c>
      <c r="N24" s="21">
        <v>0.69259999999999999</v>
      </c>
      <c r="O24" s="72"/>
      <c r="P24" s="16">
        <v>33.977400000000003</v>
      </c>
      <c r="Q24" s="22">
        <f t="shared" si="3"/>
        <v>9.4381666666666675</v>
      </c>
      <c r="R24" s="72"/>
      <c r="S24" s="16">
        <v>37.688200000000002</v>
      </c>
      <c r="T24" s="17">
        <f t="shared" si="2"/>
        <v>10.468944444444444</v>
      </c>
      <c r="U24" s="72"/>
      <c r="V24" s="16">
        <v>49.701799999999999</v>
      </c>
      <c r="W24" s="17">
        <f t="shared" si="0"/>
        <v>13.806055555555554</v>
      </c>
      <c r="X24" s="30" t="s">
        <v>54</v>
      </c>
      <c r="Y24" s="27" t="s">
        <v>55</v>
      </c>
      <c r="Z24" s="8"/>
      <c r="AA24" s="8"/>
      <c r="AB24" s="47"/>
      <c r="AC24" s="69">
        <v>24.018000000000001</v>
      </c>
      <c r="AD24" s="61">
        <f t="shared" si="1"/>
        <v>100</v>
      </c>
      <c r="AE24" s="62" t="str">
        <f t="shared" si="4"/>
        <v>ОК</v>
      </c>
      <c r="AF24" s="63"/>
      <c r="AG24" s="63"/>
      <c r="AH24" s="63"/>
    </row>
    <row r="25" spans="1:34" x14ac:dyDescent="0.25">
      <c r="A25" s="13">
        <v>15</v>
      </c>
      <c r="B25" s="15">
        <v>96.608599999999996</v>
      </c>
      <c r="C25" s="15">
        <v>1.7479</v>
      </c>
      <c r="D25" s="15">
        <v>0.51639999999999997</v>
      </c>
      <c r="E25" s="15">
        <v>8.2100000000000006E-2</v>
      </c>
      <c r="F25" s="15">
        <v>7.9399999999999998E-2</v>
      </c>
      <c r="G25" s="15">
        <v>1.1000000000000001E-3</v>
      </c>
      <c r="H25" s="15">
        <v>1.5900000000000001E-2</v>
      </c>
      <c r="I25" s="15">
        <v>1.0999999999999999E-2</v>
      </c>
      <c r="J25" s="15">
        <v>1.01E-2</v>
      </c>
      <c r="K25" s="15">
        <v>1.52E-2</v>
      </c>
      <c r="L25" s="15">
        <v>0.77790000000000004</v>
      </c>
      <c r="M25" s="18">
        <v>0.13439999999999999</v>
      </c>
      <c r="N25" s="21">
        <v>0.69379999999999997</v>
      </c>
      <c r="O25" s="72"/>
      <c r="P25" s="16">
        <v>34.013300000000001</v>
      </c>
      <c r="Q25" s="22">
        <f t="shared" si="3"/>
        <v>9.4481388888888898</v>
      </c>
      <c r="R25" s="72"/>
      <c r="S25" s="16">
        <v>37.726300000000002</v>
      </c>
      <c r="T25" s="17">
        <f t="shared" si="2"/>
        <v>10.479527777777777</v>
      </c>
      <c r="U25" s="72"/>
      <c r="V25" s="16">
        <v>49.7057</v>
      </c>
      <c r="W25" s="17">
        <f t="shared" si="0"/>
        <v>13.807138888888888</v>
      </c>
      <c r="X25" s="31" t="s">
        <v>48</v>
      </c>
      <c r="Y25" s="26" t="s">
        <v>56</v>
      </c>
      <c r="Z25" s="8"/>
      <c r="AA25" s="8"/>
      <c r="AB25" s="47"/>
      <c r="AC25" s="69">
        <v>26.553999999999998</v>
      </c>
      <c r="AD25" s="61">
        <f t="shared" si="1"/>
        <v>99.999999999999986</v>
      </c>
      <c r="AE25" s="62" t="str">
        <f t="shared" si="4"/>
        <v>ОК</v>
      </c>
      <c r="AF25" s="63"/>
      <c r="AG25" s="63"/>
      <c r="AH25" s="63"/>
    </row>
    <row r="26" spans="1:34" x14ac:dyDescent="0.25">
      <c r="A26" s="13">
        <v>16</v>
      </c>
      <c r="B26" s="15">
        <v>96.518299999999996</v>
      </c>
      <c r="C26" s="15">
        <v>1.8062</v>
      </c>
      <c r="D26" s="15">
        <v>0.53790000000000004</v>
      </c>
      <c r="E26" s="15">
        <v>8.5500000000000007E-2</v>
      </c>
      <c r="F26" s="15">
        <v>8.2799999999999999E-2</v>
      </c>
      <c r="G26" s="15">
        <v>1.1000000000000001E-3</v>
      </c>
      <c r="H26" s="15">
        <v>1.66E-2</v>
      </c>
      <c r="I26" s="15">
        <v>1.1299999999999999E-2</v>
      </c>
      <c r="J26" s="15">
        <v>9.7999999999999997E-3</v>
      </c>
      <c r="K26" s="15">
        <v>1.4800000000000001E-2</v>
      </c>
      <c r="L26" s="15">
        <v>0.77569999999999995</v>
      </c>
      <c r="M26" s="18">
        <v>0.1399</v>
      </c>
      <c r="N26" s="21">
        <v>0.6946</v>
      </c>
      <c r="O26" s="72"/>
      <c r="P26" s="16">
        <v>34.044800000000002</v>
      </c>
      <c r="Q26" s="22">
        <f t="shared" si="3"/>
        <v>9.4568888888888889</v>
      </c>
      <c r="R26" s="72"/>
      <c r="S26" s="16">
        <v>37.76</v>
      </c>
      <c r="T26" s="17">
        <f t="shared" si="2"/>
        <v>10.488888888888889</v>
      </c>
      <c r="U26" s="72"/>
      <c r="V26" s="16">
        <v>49.722099999999998</v>
      </c>
      <c r="W26" s="17">
        <f t="shared" si="0"/>
        <v>13.811694444444443</v>
      </c>
      <c r="X26" s="31" t="s">
        <v>57</v>
      </c>
      <c r="Y26" s="27">
        <v>-19.100000000000001</v>
      </c>
      <c r="Z26" s="8"/>
      <c r="AA26" s="8"/>
      <c r="AB26" s="47"/>
      <c r="AC26" s="69">
        <v>27.117999999999999</v>
      </c>
      <c r="AD26" s="61">
        <f t="shared" si="1"/>
        <v>99.999899999999982</v>
      </c>
      <c r="AE26" s="62" t="str">
        <f t="shared" si="4"/>
        <v xml:space="preserve"> </v>
      </c>
      <c r="AF26" s="63"/>
      <c r="AG26" s="63"/>
      <c r="AH26" s="63"/>
    </row>
    <row r="27" spans="1:34" x14ac:dyDescent="0.25">
      <c r="A27" s="13">
        <v>17</v>
      </c>
      <c r="B27" s="15">
        <v>96.580399999999997</v>
      </c>
      <c r="C27" s="15">
        <v>1.7817000000000001</v>
      </c>
      <c r="D27" s="15">
        <v>0.53649999999999998</v>
      </c>
      <c r="E27" s="15">
        <v>8.4699999999999998E-2</v>
      </c>
      <c r="F27" s="15">
        <v>8.2299999999999998E-2</v>
      </c>
      <c r="G27" s="15">
        <v>1.1999999999999999E-3</v>
      </c>
      <c r="H27" s="15">
        <v>1.6400000000000001E-2</v>
      </c>
      <c r="I27" s="15">
        <v>1.15E-2</v>
      </c>
      <c r="J27" s="15">
        <v>0.01</v>
      </c>
      <c r="K27" s="15">
        <v>1.4500000000000001E-2</v>
      </c>
      <c r="L27" s="15">
        <v>0.74680000000000002</v>
      </c>
      <c r="M27" s="15">
        <v>0.1338</v>
      </c>
      <c r="N27" s="21">
        <v>0.69420000000000004</v>
      </c>
      <c r="O27" s="72"/>
      <c r="P27" s="16">
        <v>34.0488</v>
      </c>
      <c r="Q27" s="22">
        <f t="shared" si="3"/>
        <v>9.4580000000000002</v>
      </c>
      <c r="R27" s="72"/>
      <c r="S27" s="16">
        <v>37.764699999999998</v>
      </c>
      <c r="T27" s="17">
        <f t="shared" si="2"/>
        <v>10.490194444444443</v>
      </c>
      <c r="U27" s="72"/>
      <c r="V27" s="16">
        <v>49.7423</v>
      </c>
      <c r="W27" s="17">
        <f t="shared" si="0"/>
        <v>13.817305555555555</v>
      </c>
      <c r="X27" s="31" t="s">
        <v>67</v>
      </c>
      <c r="Y27" s="27" t="s">
        <v>68</v>
      </c>
      <c r="Z27" s="8"/>
      <c r="AA27" s="8"/>
      <c r="AB27" s="47"/>
      <c r="AC27" s="69">
        <v>27.41</v>
      </c>
      <c r="AD27" s="61">
        <f t="shared" si="1"/>
        <v>99.999799999999993</v>
      </c>
      <c r="AE27" s="62" t="str">
        <f t="shared" si="4"/>
        <v xml:space="preserve"> </v>
      </c>
      <c r="AF27" s="63"/>
      <c r="AG27" s="63"/>
      <c r="AH27" s="63"/>
    </row>
    <row r="28" spans="1:34" x14ac:dyDescent="0.25">
      <c r="A28" s="13">
        <v>18</v>
      </c>
      <c r="B28" s="15">
        <v>96.627799999999993</v>
      </c>
      <c r="C28" s="15">
        <v>1.7494000000000001</v>
      </c>
      <c r="D28" s="15">
        <v>0.52029999999999998</v>
      </c>
      <c r="E28" s="15">
        <v>8.2299999999999998E-2</v>
      </c>
      <c r="F28" s="15">
        <v>7.9899999999999999E-2</v>
      </c>
      <c r="G28" s="15">
        <v>1.1999999999999999E-3</v>
      </c>
      <c r="H28" s="15">
        <v>1.5900000000000001E-2</v>
      </c>
      <c r="I28" s="15">
        <v>1.11E-2</v>
      </c>
      <c r="J28" s="15">
        <v>9.9000000000000008E-3</v>
      </c>
      <c r="K28" s="15">
        <v>1.5599999999999999E-2</v>
      </c>
      <c r="L28" s="15">
        <v>0.75649999999999995</v>
      </c>
      <c r="M28" s="15">
        <v>0.1303</v>
      </c>
      <c r="N28" s="21">
        <v>0.69379999999999997</v>
      </c>
      <c r="O28" s="72"/>
      <c r="P28" s="16">
        <v>34.024500000000003</v>
      </c>
      <c r="Q28" s="22">
        <f t="shared" si="3"/>
        <v>9.4512499999999999</v>
      </c>
      <c r="R28" s="72"/>
      <c r="S28" s="16">
        <v>37.738500000000002</v>
      </c>
      <c r="T28" s="17">
        <f t="shared" si="2"/>
        <v>10.482916666666666</v>
      </c>
      <c r="U28" s="72"/>
      <c r="V28" s="16">
        <v>49.725099999999998</v>
      </c>
      <c r="W28" s="17">
        <f t="shared" si="0"/>
        <v>13.812527777777778</v>
      </c>
      <c r="X28" s="31" t="s">
        <v>65</v>
      </c>
      <c r="Y28" s="27" t="s">
        <v>66</v>
      </c>
      <c r="Z28" s="8"/>
      <c r="AA28" s="8"/>
      <c r="AB28" s="47"/>
      <c r="AC28" s="69">
        <v>28.960999999999999</v>
      </c>
      <c r="AD28" s="61">
        <f t="shared" si="1"/>
        <v>100.00020000000001</v>
      </c>
      <c r="AE28" s="62" t="str">
        <f t="shared" si="4"/>
        <v xml:space="preserve"> </v>
      </c>
      <c r="AF28" s="63"/>
      <c r="AG28" s="63"/>
      <c r="AH28" s="63"/>
    </row>
    <row r="29" spans="1:34" x14ac:dyDescent="0.25">
      <c r="A29" s="13">
        <v>19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1"/>
      <c r="O29" s="77"/>
      <c r="P29" s="36">
        <v>34.024500000000003</v>
      </c>
      <c r="Q29" s="37">
        <f t="shared" ref="Q29:Q30" si="9">P29/3.6</f>
        <v>9.4512499999999999</v>
      </c>
      <c r="R29" s="77"/>
      <c r="S29" s="36">
        <v>37.738500000000002</v>
      </c>
      <c r="T29" s="38">
        <f t="shared" ref="T29:T30" si="10">S29/3.6</f>
        <v>10.482916666666666</v>
      </c>
      <c r="U29" s="72"/>
      <c r="V29" s="36">
        <v>49.725099999999998</v>
      </c>
      <c r="W29" s="38">
        <f t="shared" si="0"/>
        <v>13.812527777777778</v>
      </c>
      <c r="X29" s="31"/>
      <c r="Y29" s="27"/>
      <c r="Z29" s="8"/>
      <c r="AA29" s="8"/>
      <c r="AB29" s="47"/>
      <c r="AC29" s="69">
        <v>30.457999999999998</v>
      </c>
      <c r="AD29" s="61">
        <f t="shared" si="1"/>
        <v>0</v>
      </c>
      <c r="AE29" s="62" t="str">
        <f t="shared" si="4"/>
        <v xml:space="preserve"> </v>
      </c>
      <c r="AF29" s="63"/>
      <c r="AG29" s="63"/>
      <c r="AH29" s="63"/>
    </row>
    <row r="30" spans="1:34" x14ac:dyDescent="0.25">
      <c r="A30" s="13">
        <v>20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1"/>
      <c r="O30" s="77"/>
      <c r="P30" s="36">
        <v>34.024500000000003</v>
      </c>
      <c r="Q30" s="37">
        <f t="shared" si="9"/>
        <v>9.4512499999999999</v>
      </c>
      <c r="R30" s="77"/>
      <c r="S30" s="36">
        <v>37.738500000000002</v>
      </c>
      <c r="T30" s="38">
        <f t="shared" si="10"/>
        <v>10.482916666666666</v>
      </c>
      <c r="U30" s="72"/>
      <c r="V30" s="36">
        <v>49.725099999999998</v>
      </c>
      <c r="W30" s="38">
        <f t="shared" si="0"/>
        <v>13.812527777777778</v>
      </c>
      <c r="X30" s="31"/>
      <c r="Y30" s="27"/>
      <c r="Z30" s="8"/>
      <c r="AA30" s="8"/>
      <c r="AB30" s="47"/>
      <c r="AC30" s="69">
        <v>31.728999999999999</v>
      </c>
      <c r="AD30" s="61">
        <f t="shared" si="1"/>
        <v>0</v>
      </c>
      <c r="AE30" s="62" t="str">
        <f t="shared" si="4"/>
        <v xml:space="preserve"> </v>
      </c>
      <c r="AF30" s="63"/>
      <c r="AG30" s="63"/>
      <c r="AH30" s="63"/>
    </row>
    <row r="31" spans="1:34" x14ac:dyDescent="0.25">
      <c r="A31" s="13">
        <v>21</v>
      </c>
      <c r="B31" s="15">
        <v>96.5959</v>
      </c>
      <c r="C31" s="15">
        <v>1.7739</v>
      </c>
      <c r="D31" s="15">
        <v>0.53669999999999995</v>
      </c>
      <c r="E31" s="15">
        <v>8.4699999999999998E-2</v>
      </c>
      <c r="F31" s="15">
        <v>8.2900000000000001E-2</v>
      </c>
      <c r="G31" s="15">
        <v>1.1999999999999999E-3</v>
      </c>
      <c r="H31" s="15">
        <v>1.6899999999999998E-2</v>
      </c>
      <c r="I31" s="15">
        <v>1.21E-2</v>
      </c>
      <c r="J31" s="15">
        <v>1.1299999999999999E-2</v>
      </c>
      <c r="K31" s="15">
        <v>1.49E-2</v>
      </c>
      <c r="L31" s="15">
        <v>0.73750000000000004</v>
      </c>
      <c r="M31" s="15">
        <v>0.13189999999999999</v>
      </c>
      <c r="N31" s="21">
        <v>0.69420000000000004</v>
      </c>
      <c r="O31" s="72"/>
      <c r="P31" s="16">
        <v>34.053699999999999</v>
      </c>
      <c r="Q31" s="22">
        <f t="shared" si="3"/>
        <v>9.4593611111111109</v>
      </c>
      <c r="R31" s="72"/>
      <c r="S31" s="16">
        <v>37.770099999999999</v>
      </c>
      <c r="T31" s="17">
        <f t="shared" si="2"/>
        <v>10.491694444444445</v>
      </c>
      <c r="U31" s="72"/>
      <c r="V31" s="16">
        <v>49.750799999999998</v>
      </c>
      <c r="W31" s="17">
        <f t="shared" si="0"/>
        <v>13.819666666666667</v>
      </c>
      <c r="X31" s="31" t="s">
        <v>63</v>
      </c>
      <c r="Y31" s="27" t="s">
        <v>64</v>
      </c>
      <c r="Z31" s="8"/>
      <c r="AA31" s="8"/>
      <c r="AB31" s="47"/>
      <c r="AC31" s="69">
        <v>31.806999999999999</v>
      </c>
      <c r="AD31" s="61">
        <f t="shared" si="1"/>
        <v>99.999899999999997</v>
      </c>
      <c r="AE31" s="62" t="str">
        <f t="shared" si="4"/>
        <v xml:space="preserve"> </v>
      </c>
      <c r="AF31" s="63"/>
      <c r="AG31" s="63"/>
      <c r="AH31" s="63"/>
    </row>
    <row r="32" spans="1:34" x14ac:dyDescent="0.25">
      <c r="A32" s="13">
        <v>22</v>
      </c>
      <c r="B32" s="15">
        <v>96.710400000000007</v>
      </c>
      <c r="C32" s="15">
        <v>1.7310000000000001</v>
      </c>
      <c r="D32" s="15">
        <v>0.52180000000000004</v>
      </c>
      <c r="E32" s="15">
        <v>8.3099999999999993E-2</v>
      </c>
      <c r="F32" s="15">
        <v>0.08</v>
      </c>
      <c r="G32" s="15">
        <v>1.1999999999999999E-3</v>
      </c>
      <c r="H32" s="15">
        <v>1.5599999999999999E-2</v>
      </c>
      <c r="I32" s="15">
        <v>1.09E-2</v>
      </c>
      <c r="J32" s="15">
        <v>9.9000000000000008E-3</v>
      </c>
      <c r="K32" s="15">
        <v>1.34E-2</v>
      </c>
      <c r="L32" s="15">
        <v>0.69869999999999999</v>
      </c>
      <c r="M32" s="15">
        <v>0.12379999999999999</v>
      </c>
      <c r="N32" s="21">
        <v>0.69330000000000003</v>
      </c>
      <c r="O32" s="72"/>
      <c r="P32" s="16">
        <v>34.043199999999999</v>
      </c>
      <c r="Q32" s="22">
        <f t="shared" si="3"/>
        <v>9.4564444444444433</v>
      </c>
      <c r="R32" s="72"/>
      <c r="S32" s="16">
        <v>37.759500000000003</v>
      </c>
      <c r="T32" s="17">
        <f t="shared" si="2"/>
        <v>10.488750000000001</v>
      </c>
      <c r="U32" s="72"/>
      <c r="V32" s="16">
        <v>49.769100000000002</v>
      </c>
      <c r="W32" s="17">
        <f t="shared" si="0"/>
        <v>13.82475</v>
      </c>
      <c r="X32" s="31" t="s">
        <v>60</v>
      </c>
      <c r="Y32" s="27" t="s">
        <v>62</v>
      </c>
      <c r="Z32" s="8"/>
      <c r="AA32" s="8"/>
      <c r="AB32" s="47"/>
      <c r="AC32" s="69">
        <v>32.17</v>
      </c>
      <c r="AD32" s="61">
        <f t="shared" si="1"/>
        <v>99.999800000000022</v>
      </c>
      <c r="AE32" s="62" t="str">
        <f t="shared" si="4"/>
        <v xml:space="preserve"> </v>
      </c>
      <c r="AF32" s="63"/>
      <c r="AG32" s="63"/>
      <c r="AH32" s="63"/>
    </row>
    <row r="33" spans="1:34" x14ac:dyDescent="0.25">
      <c r="A33" s="13">
        <v>23</v>
      </c>
      <c r="B33" s="15">
        <v>96.715400000000002</v>
      </c>
      <c r="C33" s="15">
        <v>1.7189000000000001</v>
      </c>
      <c r="D33" s="15">
        <v>0.51910000000000001</v>
      </c>
      <c r="E33" s="15">
        <v>8.2400000000000001E-2</v>
      </c>
      <c r="F33" s="15">
        <v>7.9399999999999998E-2</v>
      </c>
      <c r="G33" s="15">
        <v>1.1999999999999999E-3</v>
      </c>
      <c r="H33" s="15">
        <v>1.5599999999999999E-2</v>
      </c>
      <c r="I33" s="15">
        <v>1.0999999999999999E-2</v>
      </c>
      <c r="J33" s="15">
        <v>1.0200000000000001E-2</v>
      </c>
      <c r="K33" s="15">
        <v>1.4800000000000001E-2</v>
      </c>
      <c r="L33" s="15">
        <v>0.7097</v>
      </c>
      <c r="M33" s="15">
        <v>0.12239999999999999</v>
      </c>
      <c r="N33" s="21">
        <v>0.69320000000000004</v>
      </c>
      <c r="O33" s="72"/>
      <c r="P33" s="16">
        <v>34.034300000000002</v>
      </c>
      <c r="Q33" s="22">
        <f t="shared" si="3"/>
        <v>9.4539722222222231</v>
      </c>
      <c r="R33" s="72"/>
      <c r="S33" s="16">
        <v>37.749699999999997</v>
      </c>
      <c r="T33" s="17">
        <f t="shared" si="2"/>
        <v>10.486027777777776</v>
      </c>
      <c r="U33" s="72"/>
      <c r="V33" s="16">
        <v>49.758800000000001</v>
      </c>
      <c r="W33" s="17">
        <f t="shared" si="0"/>
        <v>13.821888888888889</v>
      </c>
      <c r="X33" s="31" t="s">
        <v>60</v>
      </c>
      <c r="Y33" s="27" t="s">
        <v>61</v>
      </c>
      <c r="Z33" s="8"/>
      <c r="AA33" s="8"/>
      <c r="AB33" s="47"/>
      <c r="AC33" s="69">
        <v>32.055</v>
      </c>
      <c r="AD33" s="61">
        <f t="shared" si="1"/>
        <v>100.0001</v>
      </c>
      <c r="AE33" s="62" t="str">
        <f>IF(AD33=100,"ОК"," ")</f>
        <v xml:space="preserve"> </v>
      </c>
      <c r="AF33" s="63"/>
      <c r="AG33" s="63"/>
      <c r="AH33" s="63"/>
    </row>
    <row r="34" spans="1:34" x14ac:dyDescent="0.25">
      <c r="A34" s="13">
        <v>24</v>
      </c>
      <c r="B34" s="15">
        <v>96.714399999999998</v>
      </c>
      <c r="C34" s="15">
        <v>1.7076</v>
      </c>
      <c r="D34" s="15">
        <v>0.50860000000000005</v>
      </c>
      <c r="E34" s="15">
        <v>8.1199999999999994E-2</v>
      </c>
      <c r="F34" s="15">
        <v>7.8799999999999995E-2</v>
      </c>
      <c r="G34" s="15">
        <v>1.1999999999999999E-3</v>
      </c>
      <c r="H34" s="15">
        <v>1.5699999999999999E-2</v>
      </c>
      <c r="I34" s="15">
        <v>1.09E-2</v>
      </c>
      <c r="J34" s="15">
        <v>0.01</v>
      </c>
      <c r="K34" s="15">
        <v>1.4500000000000001E-2</v>
      </c>
      <c r="L34" s="15">
        <v>0.73089999999999999</v>
      </c>
      <c r="M34" s="15">
        <v>0.12620000000000001</v>
      </c>
      <c r="N34" s="21">
        <v>0.69320000000000004</v>
      </c>
      <c r="O34" s="72"/>
      <c r="P34" s="16">
        <v>34.015900000000002</v>
      </c>
      <c r="Q34" s="22">
        <f t="shared" si="3"/>
        <v>9.4488611111111123</v>
      </c>
      <c r="R34" s="72"/>
      <c r="S34" s="16">
        <v>37.729799999999997</v>
      </c>
      <c r="T34" s="17">
        <f t="shared" si="2"/>
        <v>10.480499999999999</v>
      </c>
      <c r="U34" s="72"/>
      <c r="V34" s="16">
        <v>49.735300000000002</v>
      </c>
      <c r="W34" s="17">
        <f t="shared" si="0"/>
        <v>13.815361111111111</v>
      </c>
      <c r="X34" s="31" t="s">
        <v>71</v>
      </c>
      <c r="Y34" s="27" t="s">
        <v>72</v>
      </c>
      <c r="Z34" s="8"/>
      <c r="AA34" s="8"/>
      <c r="AB34" s="47"/>
      <c r="AC34" s="69">
        <v>32.213999999999999</v>
      </c>
      <c r="AD34" s="61">
        <f t="shared" si="1"/>
        <v>100</v>
      </c>
      <c r="AE34" s="62" t="str">
        <f t="shared" si="4"/>
        <v>ОК</v>
      </c>
      <c r="AF34" s="63"/>
      <c r="AG34" s="63"/>
      <c r="AH34" s="63"/>
    </row>
    <row r="35" spans="1:34" x14ac:dyDescent="0.25">
      <c r="A35" s="13">
        <v>25</v>
      </c>
      <c r="B35" s="15">
        <v>96.701700000000002</v>
      </c>
      <c r="C35" s="15">
        <v>1.7082999999999999</v>
      </c>
      <c r="D35" s="15">
        <v>0.50590000000000002</v>
      </c>
      <c r="E35" s="15">
        <v>8.0600000000000005E-2</v>
      </c>
      <c r="F35" s="15">
        <v>7.8299999999999995E-2</v>
      </c>
      <c r="G35" s="15">
        <v>1.1000000000000001E-3</v>
      </c>
      <c r="H35" s="15">
        <v>1.55E-2</v>
      </c>
      <c r="I35" s="15">
        <v>1.0699999999999999E-2</v>
      </c>
      <c r="J35" s="15">
        <v>9.4999999999999998E-3</v>
      </c>
      <c r="K35" s="15">
        <v>1.4500000000000001E-2</v>
      </c>
      <c r="L35" s="15">
        <v>0.74270000000000003</v>
      </c>
      <c r="M35" s="15">
        <v>0.13109999999999999</v>
      </c>
      <c r="N35" s="21">
        <v>0.69320000000000004</v>
      </c>
      <c r="O35" s="72"/>
      <c r="P35" s="16">
        <v>34.007100000000001</v>
      </c>
      <c r="Q35" s="22">
        <f t="shared" si="3"/>
        <v>9.446416666666666</v>
      </c>
      <c r="R35" s="72"/>
      <c r="S35" s="16">
        <v>37.720100000000002</v>
      </c>
      <c r="T35" s="17">
        <f t="shared" si="2"/>
        <v>10.477805555555555</v>
      </c>
      <c r="U35" s="72"/>
      <c r="V35" s="16">
        <v>49.720999999999997</v>
      </c>
      <c r="W35" s="17">
        <f t="shared" si="0"/>
        <v>13.811388888888887</v>
      </c>
      <c r="X35" s="31" t="s">
        <v>73</v>
      </c>
      <c r="Y35" s="27" t="s">
        <v>74</v>
      </c>
      <c r="Z35" s="8"/>
      <c r="AA35" s="8"/>
      <c r="AB35" s="47"/>
      <c r="AC35" s="69">
        <v>32.073999999999998</v>
      </c>
      <c r="AD35" s="61">
        <f t="shared" si="1"/>
        <v>99.999899999999997</v>
      </c>
      <c r="AE35" s="62" t="str">
        <f t="shared" si="4"/>
        <v xml:space="preserve"> </v>
      </c>
      <c r="AF35" s="63"/>
      <c r="AG35" s="63"/>
      <c r="AH35" s="63"/>
    </row>
    <row r="36" spans="1:34" x14ac:dyDescent="0.25">
      <c r="A36" s="13">
        <v>26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1"/>
      <c r="O36" s="77"/>
      <c r="P36" s="36">
        <v>34.007100000000001</v>
      </c>
      <c r="Q36" s="37">
        <f t="shared" ref="Q36:Q37" si="11">P36/3.6</f>
        <v>9.446416666666666</v>
      </c>
      <c r="R36" s="77"/>
      <c r="S36" s="36">
        <v>37.720100000000002</v>
      </c>
      <c r="T36" s="38">
        <f t="shared" ref="T36:T37" si="12">S36/3.6</f>
        <v>10.477805555555555</v>
      </c>
      <c r="U36" s="72"/>
      <c r="V36" s="36">
        <f>V35</f>
        <v>49.720999999999997</v>
      </c>
      <c r="W36" s="38">
        <f t="shared" si="0"/>
        <v>13.811388888888887</v>
      </c>
      <c r="X36" s="31"/>
      <c r="Y36" s="27"/>
      <c r="Z36" s="8"/>
      <c r="AA36" s="8"/>
      <c r="AB36" s="47"/>
      <c r="AC36" s="69">
        <v>30.739000000000001</v>
      </c>
      <c r="AD36" s="61">
        <f t="shared" si="1"/>
        <v>0</v>
      </c>
      <c r="AE36" s="62" t="str">
        <f t="shared" si="4"/>
        <v xml:space="preserve"> </v>
      </c>
      <c r="AF36" s="63"/>
      <c r="AG36" s="63"/>
      <c r="AH36" s="63"/>
    </row>
    <row r="37" spans="1:34" x14ac:dyDescent="0.25">
      <c r="A37" s="13">
        <v>27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1"/>
      <c r="O37" s="77"/>
      <c r="P37" s="36">
        <v>34.007100000000001</v>
      </c>
      <c r="Q37" s="37">
        <f t="shared" si="11"/>
        <v>9.446416666666666</v>
      </c>
      <c r="R37" s="77"/>
      <c r="S37" s="36">
        <v>37.720100000000002</v>
      </c>
      <c r="T37" s="38">
        <f t="shared" si="12"/>
        <v>10.477805555555555</v>
      </c>
      <c r="U37" s="72"/>
      <c r="V37" s="36">
        <f>V35</f>
        <v>49.720999999999997</v>
      </c>
      <c r="W37" s="38">
        <f t="shared" si="0"/>
        <v>13.811388888888887</v>
      </c>
      <c r="X37" s="31"/>
      <c r="Y37" s="27"/>
      <c r="Z37" s="8"/>
      <c r="AA37" s="8"/>
      <c r="AB37" s="47"/>
      <c r="AC37" s="69">
        <v>29.884</v>
      </c>
      <c r="AD37" s="61">
        <f t="shared" si="1"/>
        <v>0</v>
      </c>
      <c r="AE37" s="62" t="str">
        <f t="shared" si="4"/>
        <v xml:space="preserve"> </v>
      </c>
      <c r="AF37" s="63"/>
      <c r="AG37" s="63"/>
      <c r="AH37" s="63"/>
    </row>
    <row r="38" spans="1:34" x14ac:dyDescent="0.25">
      <c r="A38" s="13">
        <v>28</v>
      </c>
      <c r="B38" s="15">
        <v>96.761799999999994</v>
      </c>
      <c r="C38" s="15">
        <v>1.6507000000000001</v>
      </c>
      <c r="D38" s="15">
        <v>0.51170000000000004</v>
      </c>
      <c r="E38" s="15">
        <v>8.0100000000000005E-2</v>
      </c>
      <c r="F38" s="15">
        <v>8.09E-2</v>
      </c>
      <c r="G38" s="15">
        <v>1.1999999999999999E-3</v>
      </c>
      <c r="H38" s="15">
        <v>1.5800000000000002E-2</v>
      </c>
      <c r="I38" s="15">
        <v>1.12E-2</v>
      </c>
      <c r="J38" s="15">
        <v>9.7999999999999997E-3</v>
      </c>
      <c r="K38" s="15">
        <v>1.4200000000000001E-2</v>
      </c>
      <c r="L38" s="15">
        <v>0.73440000000000005</v>
      </c>
      <c r="M38" s="15">
        <v>0.12809999999999999</v>
      </c>
      <c r="N38" s="21">
        <v>0.69289999999999996</v>
      </c>
      <c r="O38" s="72"/>
      <c r="P38" s="16">
        <v>34.001899999999999</v>
      </c>
      <c r="Q38" s="22">
        <f t="shared" si="3"/>
        <v>9.444972222222221</v>
      </c>
      <c r="R38" s="72"/>
      <c r="S38" s="16">
        <v>37.714700000000001</v>
      </c>
      <c r="T38" s="17">
        <f t="shared" si="2"/>
        <v>10.476305555555555</v>
      </c>
      <c r="U38" s="72"/>
      <c r="V38" s="16">
        <v>49.7239</v>
      </c>
      <c r="W38" s="17">
        <f t="shared" si="0"/>
        <v>13.812194444444444</v>
      </c>
      <c r="X38" s="31" t="s">
        <v>75</v>
      </c>
      <c r="Y38" s="27" t="s">
        <v>76</v>
      </c>
      <c r="Z38" s="8"/>
      <c r="AA38" s="8"/>
      <c r="AB38" s="47"/>
      <c r="AC38" s="69">
        <v>26.526</v>
      </c>
      <c r="AD38" s="61">
        <f t="shared" si="1"/>
        <v>99.999899999999997</v>
      </c>
      <c r="AE38" s="62" t="str">
        <f t="shared" si="4"/>
        <v xml:space="preserve"> </v>
      </c>
      <c r="AF38" s="63"/>
      <c r="AG38" s="63"/>
      <c r="AH38" s="63"/>
    </row>
    <row r="39" spans="1:34" x14ac:dyDescent="0.25">
      <c r="A39" s="13">
        <v>29</v>
      </c>
      <c r="B39" s="15">
        <v>96.6768</v>
      </c>
      <c r="C39" s="15">
        <v>1.6923999999999999</v>
      </c>
      <c r="D39" s="15">
        <v>0.52959999999999996</v>
      </c>
      <c r="E39" s="15">
        <v>8.2799999999999999E-2</v>
      </c>
      <c r="F39" s="15">
        <v>8.48E-2</v>
      </c>
      <c r="G39" s="15">
        <v>1.1999999999999999E-3</v>
      </c>
      <c r="H39" s="15">
        <v>1.6199999999999999E-2</v>
      </c>
      <c r="I39" s="15">
        <v>1.21E-2</v>
      </c>
      <c r="J39" s="15">
        <v>1.0699999999999999E-2</v>
      </c>
      <c r="K39" s="15">
        <v>1.46E-2</v>
      </c>
      <c r="L39" s="15">
        <v>0.74819999999999998</v>
      </c>
      <c r="M39" s="15">
        <v>0.1305</v>
      </c>
      <c r="N39" s="21">
        <v>0.69359999999999999</v>
      </c>
      <c r="O39" s="73"/>
      <c r="P39" s="16">
        <v>34.0242</v>
      </c>
      <c r="Q39" s="22">
        <f t="shared" si="3"/>
        <v>9.4511666666666674</v>
      </c>
      <c r="R39" s="74"/>
      <c r="S39" s="16">
        <v>37.738399999999999</v>
      </c>
      <c r="T39" s="22">
        <f t="shared" si="2"/>
        <v>10.482888888888889</v>
      </c>
      <c r="U39" s="74"/>
      <c r="V39" s="16">
        <v>49.728999999999999</v>
      </c>
      <c r="W39" s="17">
        <f t="shared" si="0"/>
        <v>13.813611111111111</v>
      </c>
      <c r="X39" s="31" t="s">
        <v>77</v>
      </c>
      <c r="Y39" s="27" t="s">
        <v>78</v>
      </c>
      <c r="Z39" s="8"/>
      <c r="AA39" s="8"/>
      <c r="AB39" s="47"/>
      <c r="AC39" s="69">
        <v>28.145</v>
      </c>
      <c r="AD39" s="61">
        <f t="shared" si="1"/>
        <v>99.999900000000011</v>
      </c>
      <c r="AE39" s="62" t="str">
        <f t="shared" si="4"/>
        <v xml:space="preserve"> </v>
      </c>
      <c r="AF39" s="63"/>
      <c r="AG39" s="63"/>
      <c r="AH39" s="63"/>
    </row>
    <row r="40" spans="1:34" ht="15.75" thickBot="1" x14ac:dyDescent="0.3">
      <c r="A40" s="14">
        <v>30</v>
      </c>
      <c r="B40" s="39">
        <v>96.676699999999997</v>
      </c>
      <c r="C40" s="39">
        <v>1.7042999999999999</v>
      </c>
      <c r="D40" s="39">
        <v>0.50170000000000003</v>
      </c>
      <c r="E40" s="39">
        <v>7.8600000000000003E-2</v>
      </c>
      <c r="F40" s="39">
        <v>7.7299999999999994E-2</v>
      </c>
      <c r="G40" s="39">
        <v>1.1000000000000001E-3</v>
      </c>
      <c r="H40" s="39">
        <v>1.52E-2</v>
      </c>
      <c r="I40" s="39">
        <v>1.12E-2</v>
      </c>
      <c r="J40" s="39">
        <v>1.0699999999999999E-2</v>
      </c>
      <c r="K40" s="39">
        <v>1.5100000000000001E-2</v>
      </c>
      <c r="L40" s="39">
        <v>0.77290000000000003</v>
      </c>
      <c r="M40" s="39">
        <v>0.13500000000000001</v>
      </c>
      <c r="N40" s="40">
        <v>0.69330000000000003</v>
      </c>
      <c r="O40" s="75"/>
      <c r="P40" s="33">
        <v>33.991700000000002</v>
      </c>
      <c r="Q40" s="23">
        <f t="shared" si="3"/>
        <v>9.4421388888888895</v>
      </c>
      <c r="R40" s="76"/>
      <c r="S40" s="33">
        <v>37.703099999999999</v>
      </c>
      <c r="T40" s="23">
        <f t="shared" si="2"/>
        <v>10.473083333333333</v>
      </c>
      <c r="U40" s="76"/>
      <c r="V40" s="33">
        <v>49.694499999999998</v>
      </c>
      <c r="W40" s="23">
        <f t="shared" si="0"/>
        <v>13.804027777777776</v>
      </c>
      <c r="X40" s="34" t="s">
        <v>79</v>
      </c>
      <c r="Y40" s="35" t="s">
        <v>73</v>
      </c>
      <c r="Z40" s="11"/>
      <c r="AA40" s="11"/>
      <c r="AB40" s="48"/>
      <c r="AC40" s="70">
        <v>32.445</v>
      </c>
      <c r="AD40" s="61">
        <f t="shared" si="1"/>
        <v>99.999799999999993</v>
      </c>
      <c r="AE40" s="62" t="str">
        <f t="shared" si="4"/>
        <v xml:space="preserve"> </v>
      </c>
      <c r="AF40" s="63"/>
      <c r="AG40" s="63"/>
      <c r="AH40" s="63"/>
    </row>
    <row r="41" spans="1:34" ht="15" customHeight="1" thickBot="1" x14ac:dyDescent="0.3">
      <c r="A41" s="128" t="s">
        <v>22</v>
      </c>
      <c r="B41" s="128"/>
      <c r="C41" s="128"/>
      <c r="D41" s="128"/>
      <c r="E41" s="128"/>
      <c r="F41" s="128"/>
      <c r="G41" s="128"/>
      <c r="H41" s="129"/>
      <c r="I41" s="130" t="s">
        <v>20</v>
      </c>
      <c r="J41" s="131"/>
      <c r="K41" s="41">
        <v>0</v>
      </c>
      <c r="L41" s="132" t="s">
        <v>21</v>
      </c>
      <c r="M41" s="133"/>
      <c r="N41" s="42">
        <v>0</v>
      </c>
      <c r="O41" s="122"/>
      <c r="P41" s="124">
        <f>SUMPRODUCT(P11:P40,AC11:AC40)/SUM(AC11:AC40)</f>
        <v>34.005409692388511</v>
      </c>
      <c r="Q41" s="120">
        <f>SUMPRODUCT(Q11:Q40,AC11:AC40)/SUM(AC11:AC40)</f>
        <v>9.4459471367745884</v>
      </c>
      <c r="R41" s="122"/>
      <c r="S41" s="124">
        <f>SUMPRODUCT(S11:S40,AC11:AC40)/SUM(AC11:AC40)</f>
        <v>37.717366292775431</v>
      </c>
      <c r="T41" s="126">
        <f>SUMPRODUCT(T11:T40,AC11:AC40)/SUM(AC11:AC40)</f>
        <v>10.477046192437621</v>
      </c>
      <c r="U41" s="9"/>
      <c r="V41" s="4"/>
      <c r="W41" s="4"/>
      <c r="X41" s="4"/>
      <c r="Y41" s="4"/>
      <c r="Z41" s="4"/>
      <c r="AA41" s="111" t="s">
        <v>43</v>
      </c>
      <c r="AB41" s="112"/>
      <c r="AC41" s="71">
        <v>780.53</v>
      </c>
      <c r="AD41" s="61"/>
      <c r="AE41" s="62"/>
      <c r="AF41" s="63"/>
      <c r="AG41" s="63"/>
      <c r="AH41" s="63"/>
    </row>
    <row r="42" spans="1:34" ht="19.5" customHeight="1" thickBot="1" x14ac:dyDescent="0.3">
      <c r="A42" s="66"/>
      <c r="B42" s="2"/>
      <c r="C42" s="2"/>
      <c r="D42" s="2"/>
      <c r="E42" s="2"/>
      <c r="F42" s="2"/>
      <c r="G42" s="2"/>
      <c r="H42" s="113" t="s">
        <v>3</v>
      </c>
      <c r="I42" s="114"/>
      <c r="J42" s="114"/>
      <c r="K42" s="114"/>
      <c r="L42" s="114"/>
      <c r="M42" s="114"/>
      <c r="N42" s="115"/>
      <c r="O42" s="123"/>
      <c r="P42" s="125"/>
      <c r="Q42" s="121"/>
      <c r="R42" s="123"/>
      <c r="S42" s="125"/>
      <c r="T42" s="127"/>
      <c r="U42" s="9"/>
      <c r="V42" s="2"/>
      <c r="W42" s="2"/>
      <c r="X42" s="2"/>
      <c r="Y42" s="2"/>
      <c r="Z42" s="2"/>
      <c r="AA42" s="2"/>
      <c r="AB42" s="2"/>
      <c r="AC42" s="3"/>
    </row>
    <row r="43" spans="1:34" ht="19.5" customHeight="1" x14ac:dyDescent="0.25">
      <c r="A43" s="66"/>
      <c r="B43" s="2"/>
      <c r="C43" s="2"/>
      <c r="D43" s="2"/>
      <c r="E43" s="2"/>
      <c r="F43" s="2"/>
      <c r="G43" s="2"/>
      <c r="H43" s="44"/>
      <c r="I43" s="44"/>
      <c r="J43" s="44"/>
      <c r="K43" s="44"/>
      <c r="L43" s="44"/>
      <c r="M43" s="44"/>
      <c r="N43" s="44"/>
      <c r="O43" s="9"/>
      <c r="P43" s="9"/>
      <c r="Q43" s="45"/>
      <c r="R43" s="9"/>
      <c r="S43" s="9"/>
      <c r="T43" s="9"/>
      <c r="U43" s="9"/>
      <c r="V43" s="2"/>
      <c r="W43" s="2"/>
      <c r="X43" s="2"/>
      <c r="Y43" s="2"/>
      <c r="Z43" s="2"/>
      <c r="AA43" s="2"/>
      <c r="AB43" s="2"/>
      <c r="AC43" s="3"/>
    </row>
    <row r="44" spans="1:34" x14ac:dyDescent="0.25">
      <c r="B44" s="46" t="s">
        <v>82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46" t="s">
        <v>85</v>
      </c>
      <c r="P44" s="56"/>
      <c r="Q44" s="56"/>
      <c r="R44" s="56"/>
      <c r="S44" s="56"/>
      <c r="T44" s="56"/>
      <c r="U44" s="56"/>
      <c r="V44" s="67" t="s">
        <v>94</v>
      </c>
      <c r="W44" s="56"/>
    </row>
    <row r="45" spans="1:34" x14ac:dyDescent="0.25">
      <c r="D45" s="43" t="s">
        <v>83</v>
      </c>
      <c r="O45" s="43" t="s">
        <v>4</v>
      </c>
      <c r="R45" s="43" t="s">
        <v>5</v>
      </c>
      <c r="V45" s="43" t="s">
        <v>6</v>
      </c>
    </row>
    <row r="46" spans="1:34" x14ac:dyDescent="0.25">
      <c r="B46" s="46" t="s">
        <v>84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46" t="s">
        <v>86</v>
      </c>
      <c r="P46" s="56"/>
      <c r="Q46" s="56"/>
      <c r="R46" s="56"/>
      <c r="S46" s="56"/>
      <c r="T46" s="56"/>
      <c r="U46" s="56"/>
      <c r="V46" s="67" t="str">
        <f>V44</f>
        <v>01.12.2016 р.</v>
      </c>
      <c r="W46" s="56"/>
    </row>
    <row r="47" spans="1:34" x14ac:dyDescent="0.25">
      <c r="D47" s="43" t="s">
        <v>7</v>
      </c>
      <c r="O47" s="43" t="s">
        <v>4</v>
      </c>
      <c r="R47" s="43" t="s">
        <v>5</v>
      </c>
      <c r="V47" s="43" t="s">
        <v>6</v>
      </c>
    </row>
    <row r="48" spans="1:34" x14ac:dyDescent="0.25">
      <c r="B48" s="49" t="s">
        <v>87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46" t="s">
        <v>88</v>
      </c>
      <c r="P48" s="56"/>
      <c r="Q48" s="56"/>
      <c r="R48" s="56"/>
      <c r="S48" s="56"/>
      <c r="T48" s="56"/>
      <c r="U48" s="56"/>
      <c r="V48" s="67" t="str">
        <f>V44</f>
        <v>01.12.2016 р.</v>
      </c>
      <c r="W48" s="56"/>
    </row>
    <row r="49" spans="2:22" x14ac:dyDescent="0.25">
      <c r="D49" s="43" t="s">
        <v>44</v>
      </c>
      <c r="O49" s="43" t="s">
        <v>4</v>
      </c>
      <c r="R49" s="43" t="s">
        <v>5</v>
      </c>
      <c r="V49" s="43" t="s">
        <v>6</v>
      </c>
    </row>
    <row r="52" spans="2:22" x14ac:dyDescent="0.25">
      <c r="B52" s="7" t="s">
        <v>45</v>
      </c>
    </row>
  </sheetData>
  <mergeCells count="42">
    <mergeCell ref="AA41:AB41"/>
    <mergeCell ref="H42:N42"/>
    <mergeCell ref="S9:S10"/>
    <mergeCell ref="T9:T10"/>
    <mergeCell ref="U9:U10"/>
    <mergeCell ref="V9:V10"/>
    <mergeCell ref="Q41:Q42"/>
    <mergeCell ref="R41:R42"/>
    <mergeCell ref="S41:S42"/>
    <mergeCell ref="T41:T42"/>
    <mergeCell ref="W9:W10"/>
    <mergeCell ref="A41:H41"/>
    <mergeCell ref="I41:J41"/>
    <mergeCell ref="L41:M41"/>
    <mergeCell ref="O41:O42"/>
    <mergeCell ref="P41:P42"/>
    <mergeCell ref="R9:R10"/>
    <mergeCell ref="A7:A10"/>
    <mergeCell ref="I9:I10"/>
    <mergeCell ref="J9:J10"/>
    <mergeCell ref="K9:K10"/>
    <mergeCell ref="L9:L10"/>
    <mergeCell ref="M9:M10"/>
    <mergeCell ref="O9:O10"/>
    <mergeCell ref="P9:P10"/>
    <mergeCell ref="Q9:Q10"/>
    <mergeCell ref="AA7:AA10"/>
    <mergeCell ref="AB7:AB10"/>
    <mergeCell ref="AC7:AC10"/>
    <mergeCell ref="N8:N10"/>
    <mergeCell ref="B9:B10"/>
    <mergeCell ref="C9:C10"/>
    <mergeCell ref="D9:D10"/>
    <mergeCell ref="E9:E10"/>
    <mergeCell ref="F9:F10"/>
    <mergeCell ref="G9:G10"/>
    <mergeCell ref="B7:M8"/>
    <mergeCell ref="N7:W7"/>
    <mergeCell ref="X7:X10"/>
    <mergeCell ref="Y7:Y10"/>
    <mergeCell ref="Z7:Z10"/>
    <mergeCell ref="H9:H10"/>
  </mergeCells>
  <printOptions horizontalCentered="1" verticalCentered="1"/>
  <pageMargins left="0.70866141732283472" right="0.70866141732283472" top="0.32" bottom="0.31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600</vt:lpstr>
      <vt:lpstr>'600'!Область_печати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Сыпко Эллада Петровна</cp:lastModifiedBy>
  <cp:lastPrinted>2016-12-05T10:04:12Z</cp:lastPrinted>
  <dcterms:created xsi:type="dcterms:W3CDTF">2016-10-07T07:24:19Z</dcterms:created>
  <dcterms:modified xsi:type="dcterms:W3CDTF">2016-12-08T12:21:35Z</dcterms:modified>
</cp:coreProperties>
</file>