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Тер.У" sheetId="1" r:id="rId1"/>
  </sheets>
  <definedNames>
    <definedName name="Print_Area" localSheetId="0">Тер.У!$A$1:$AC$54</definedName>
    <definedName name="_xlnm.Print_Area" localSheetId="0">Тер.У!$A$1:$AC$53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O45" i="1"/>
  <c r="S45" i="1"/>
</calcChain>
</file>

<file path=xl/sharedStrings.xml><?xml version="1.0" encoding="utf-8"?>
<sst xmlns="http://schemas.openxmlformats.org/spreadsheetml/2006/main" count="77" uniqueCount="69">
  <si>
    <t>ПАТ «УКРТРАНСГАЗ»</t>
  </si>
  <si>
    <t xml:space="preserve">ПАСПОРТ ФІЗИКО-ХІМІЧНИХ ПОКАЗНИКІВ ПРИРОДНОГО ГАЗУ </t>
  </si>
  <si>
    <t>Маршрут№802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</si>
  <si>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</si>
  <si>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</si>
  <si>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Тернопільгаз Тернопільської області</t>
  </si>
  <si>
    <t>Вимірювальна хіміко-аналітична лабораторія</t>
  </si>
  <si>
    <t xml:space="preserve">по ГРС: Маяк(Котівка), Хоростків, Товсте </t>
  </si>
  <si>
    <t>Гусятинського промислового майданчика Барського ЛВУ МГ</t>
  </si>
  <si>
    <t>по газопроводу "Уренгой-Помари-Ужгород"  за період з 01.11.2016р. по 30.11.2016р.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</si>
  <si>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</si>
  <si>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</si>
  <si>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</si>
  <si>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</si>
  <si>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</si>
  <si>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</si>
  <si>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</si>
  <si>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</si>
  <si>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</si>
  <si>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</si>
  <si>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</si>
  <si>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</si>
  <si>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</si>
  <si>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</si>
  <si>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</si>
  <si>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</si>
  <si>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</si>
  <si>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</si>
  <si>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</si>
  <si>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</si>
  <si>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</si>
  <si>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</si>
  <si>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</si>
  <si>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</si>
  <si>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</si>
  <si>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</si>
  <si>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</si>
  <si>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</si>
  <si>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</si>
  <si>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</si>
  <si>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</si>
  <si>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</si>
  <si>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</si>
  <si>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</si>
  <si>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</si>
  <si>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</si>
  <si>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</si>
  <si>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</si>
  <si>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відсутн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</si>
  <si>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</si>
  <si>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</si>
  <si>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</si>
  <si>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</si>
  <si>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</si>
  <si>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</si>
  <si>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</si>
  <si>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Хоростів</t>
  </si>
  <si>
    <t>Начальник Гусятинської ГКС</t>
  </si>
  <si>
    <t>Ільницький Р.О.</t>
  </si>
  <si>
    <t>01.12.2016</t>
  </si>
  <si>
    <t>Товсте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</si>
  <si>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</si>
  <si>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</si>
  <si>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</si>
  <si>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</si>
  <si>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</si>
  <si>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Економіст із збуту І категорії</t>
  </si>
  <si>
    <t>Мандра С.В.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</si>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</sst>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Border="1" applyAlignment="1" applyProtection="1">
      <alignment horizontal="center" vertical="center" wrapText="1"/>
      <protection locked="0"/>
    </xf>
    <xf numFmtId="166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topLeftCell="A2" zoomScale="55" zoomScaleNormal="100" zoomScaleSheetLayoutView="55" workbookViewId="0">
      <selection activeCell="AN19" sqref="AN19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76" t="s">
        <v>2</v>
      </c>
      <c r="AC1" s="76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77" t="s">
        <v>5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36" ht="15.75" x14ac:dyDescent="0.25">
      <c r="A4" s="7" t="s">
        <v>6</v>
      </c>
      <c r="G4" s="2"/>
      <c r="H4" s="2"/>
      <c r="I4" s="2"/>
      <c r="K4" s="77" t="s">
        <v>7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36" ht="15.75" x14ac:dyDescent="0.25">
      <c r="A5" s="1" t="s">
        <v>8</v>
      </c>
      <c r="G5" s="2"/>
      <c r="H5" s="2"/>
      <c r="I5" s="2"/>
      <c r="K5" s="78" t="s">
        <v>9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9" t="s">
        <v>11</v>
      </c>
      <c r="B8" s="82" t="s">
        <v>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2" t="s">
        <v>13</v>
      </c>
      <c r="O8" s="88"/>
      <c r="P8" s="88"/>
      <c r="Q8" s="88"/>
      <c r="R8" s="88"/>
      <c r="S8" s="88"/>
      <c r="T8" s="88"/>
      <c r="U8" s="88"/>
      <c r="V8" s="88"/>
      <c r="W8" s="89"/>
      <c r="X8" s="90" t="s">
        <v>14</v>
      </c>
      <c r="Y8" s="93" t="s">
        <v>15</v>
      </c>
      <c r="Z8" s="96" t="s">
        <v>16</v>
      </c>
      <c r="AA8" s="96" t="s">
        <v>17</v>
      </c>
      <c r="AB8" s="99" t="s">
        <v>18</v>
      </c>
      <c r="AC8" s="79" t="s">
        <v>19</v>
      </c>
    </row>
    <row r="9" spans="1:36" ht="16.5" customHeight="1" thickBot="1" x14ac:dyDescent="0.3">
      <c r="A9" s="80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104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91"/>
      <c r="Y9" s="94"/>
      <c r="Z9" s="97"/>
      <c r="AA9" s="97"/>
      <c r="AB9" s="100"/>
      <c r="AC9" s="102"/>
    </row>
    <row r="10" spans="1:36" ht="15" customHeight="1" x14ac:dyDescent="0.25">
      <c r="A10" s="80"/>
      <c r="B10" s="107" t="s">
        <v>23</v>
      </c>
      <c r="C10" s="109" t="s">
        <v>24</v>
      </c>
      <c r="D10" s="109" t="s">
        <v>25</v>
      </c>
      <c r="E10" s="109" t="s">
        <v>26</v>
      </c>
      <c r="F10" s="109" t="s">
        <v>27</v>
      </c>
      <c r="G10" s="109" t="s">
        <v>28</v>
      </c>
      <c r="H10" s="109" t="s">
        <v>29</v>
      </c>
      <c r="I10" s="109" t="s">
        <v>30</v>
      </c>
      <c r="J10" s="109" t="s">
        <v>31</v>
      </c>
      <c r="K10" s="109" t="s">
        <v>32</v>
      </c>
      <c r="L10" s="109" t="s">
        <v>33</v>
      </c>
      <c r="M10" s="111" t="s">
        <v>34</v>
      </c>
      <c r="N10" s="105"/>
      <c r="O10" s="128" t="s">
        <v>35</v>
      </c>
      <c r="P10" s="130" t="s">
        <v>36</v>
      </c>
      <c r="Q10" s="99" t="s">
        <v>37</v>
      </c>
      <c r="R10" s="107" t="s">
        <v>38</v>
      </c>
      <c r="S10" s="109" t="s">
        <v>39</v>
      </c>
      <c r="T10" s="111" t="s">
        <v>40</v>
      </c>
      <c r="U10" s="114" t="s">
        <v>41</v>
      </c>
      <c r="V10" s="109" t="s">
        <v>42</v>
      </c>
      <c r="W10" s="111" t="s">
        <v>43</v>
      </c>
      <c r="X10" s="91"/>
      <c r="Y10" s="94"/>
      <c r="Z10" s="97"/>
      <c r="AA10" s="97"/>
      <c r="AB10" s="100"/>
      <c r="AC10" s="102"/>
    </row>
    <row r="11" spans="1:36" ht="92.25" customHeight="1" thickBot="1" x14ac:dyDescent="0.3">
      <c r="A11" s="81"/>
      <c r="B11" s="10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2"/>
      <c r="N11" s="106"/>
      <c r="O11" s="129"/>
      <c r="P11" s="131"/>
      <c r="Q11" s="101"/>
      <c r="R11" s="108"/>
      <c r="S11" s="110"/>
      <c r="T11" s="112"/>
      <c r="U11" s="115"/>
      <c r="V11" s="110"/>
      <c r="W11" s="112"/>
      <c r="X11" s="92"/>
      <c r="Y11" s="95"/>
      <c r="Z11" s="98"/>
      <c r="AA11" s="98"/>
      <c r="AB11" s="101"/>
      <c r="AC11" s="103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96.226997375488281</v>
      </c>
      <c r="C12" s="15">
        <v>2.0699999332427979</v>
      </c>
      <c r="D12" s="15">
        <v>0.64300000667572021</v>
      </c>
      <c r="E12" s="15">
        <v>0.10100000351667404</v>
      </c>
      <c r="F12" s="15">
        <v>0.10100000351667404</v>
      </c>
      <c r="G12" s="15">
        <v>1.0000000474974513E-3</v>
      </c>
      <c r="H12" s="15">
        <v>1.7000000923871994E-2</v>
      </c>
      <c r="I12" s="15">
        <v>1.4999999664723873E-2</v>
      </c>
      <c r="J12" s="15">
        <v>1.4000000432133675E-2</v>
      </c>
      <c r="K12" s="15">
        <v>4.999999888241291E-3</v>
      </c>
      <c r="L12" s="15">
        <v>0.65200001001358032</v>
      </c>
      <c r="M12" s="15">
        <v>0.15399999916553497</v>
      </c>
      <c r="N12" s="16">
        <v>0.69770002365112305</v>
      </c>
      <c r="O12" s="17">
        <v>8174</v>
      </c>
      <c r="P12" s="18">
        <v>34.220001220703125</v>
      </c>
      <c r="Q12" s="19">
        <f>IF(P12&gt;0,P12/3.6,"")</f>
        <v>9.5055558946397571</v>
      </c>
      <c r="R12" s="20">
        <v>9065</v>
      </c>
      <c r="S12" s="18">
        <v>37.959999084472656</v>
      </c>
      <c r="T12" s="19">
        <f>IF(S12&gt;0,P12/3.6,"")</f>
        <v>9.5055558946397571</v>
      </c>
      <c r="U12" s="21">
        <v>11910</v>
      </c>
      <c r="V12" s="18">
        <v>49.880001068115234</v>
      </c>
      <c r="W12" s="19">
        <f>IF(V12&gt;0,V12/3.6,"")</f>
        <v>13.855555852254231</v>
      </c>
      <c r="X12" s="22">
        <v>-21.5</v>
      </c>
      <c r="Y12" s="23"/>
      <c r="Z12" s="24"/>
      <c r="AA12" s="24"/>
      <c r="AB12" s="25"/>
      <c r="AC12" s="26">
        <f>IF((AF12+AG12)&gt;0,AF12+AG12,"")</f>
        <v>263.41100406646729</v>
      </c>
      <c r="AD12" s="27">
        <f t="shared" ref="AD12:AD44" si="0">SUM(B12:M12)+$K$45+$N$45</f>
        <v>99.999997332575731</v>
      </c>
      <c r="AE12" s="28" t="str">
        <f>IF(AD12=100,"ОК"," ")</f>
        <v xml:space="preserve"> </v>
      </c>
      <c r="AF12" s="29">
        <v>263.41100406646729</v>
      </c>
      <c r="AG12" s="29"/>
      <c r="AH12" s="30"/>
      <c r="AI12" s="31">
        <v>0.57920002937316895</v>
      </c>
      <c r="AJ12" s="31">
        <v>22</v>
      </c>
    </row>
    <row r="13" spans="1:36" ht="15.75" customHeight="1" x14ac:dyDescent="0.25">
      <c r="A13" s="32">
        <v>2</v>
      </c>
      <c r="B13" s="33">
        <v>96.180000305175781</v>
      </c>
      <c r="C13" s="33">
        <v>2.1359999179840088</v>
      </c>
      <c r="D13" s="33">
        <v>0.65600001811981201</v>
      </c>
      <c r="E13" s="33">
        <v>0.10199999809265137</v>
      </c>
      <c r="F13" s="33">
        <v>0.10199999809265137</v>
      </c>
      <c r="G13" s="33">
        <v>1.0000000474974513E-3</v>
      </c>
      <c r="H13" s="33">
        <v>1.8999999389052391E-2</v>
      </c>
      <c r="I13" s="33">
        <v>1.4000000432133675E-2</v>
      </c>
      <c r="J13" s="33">
        <v>1.3000000268220901E-2</v>
      </c>
      <c r="K13" s="33">
        <v>6.0000000521540642E-3</v>
      </c>
      <c r="L13" s="33">
        <v>0.6119999885559082</v>
      </c>
      <c r="M13" s="33">
        <v>0.15899999439716339</v>
      </c>
      <c r="N13" s="34">
        <v>0.69809997081756592</v>
      </c>
      <c r="O13" s="35">
        <v>8184</v>
      </c>
      <c r="P13" s="36">
        <v>34.270000457763672</v>
      </c>
      <c r="Q13" s="37">
        <f t="shared" ref="Q13:Q44" si="1">IF(P13&gt;0,P13/3.6,"")</f>
        <v>9.519444571601019</v>
      </c>
      <c r="R13" s="38">
        <v>9076</v>
      </c>
      <c r="S13" s="39">
        <v>38.009998321533203</v>
      </c>
      <c r="T13" s="37">
        <f t="shared" ref="T13:T44" si="2">IF(S13&gt;0,P13/3.6,"")</f>
        <v>9.519444571601019</v>
      </c>
      <c r="U13" s="40">
        <v>11922</v>
      </c>
      <c r="V13" s="39">
        <v>49.919998168945313</v>
      </c>
      <c r="W13" s="37">
        <f t="shared" ref="W13:W44" si="3">IF(V13&gt;0,V13/3.6,"")</f>
        <v>13.866666158040363</v>
      </c>
      <c r="X13" s="41">
        <v>-21.100000381469727</v>
      </c>
      <c r="Y13" s="42"/>
      <c r="Z13" s="43"/>
      <c r="AA13" s="43"/>
      <c r="AB13" s="44"/>
      <c r="AC13" s="45">
        <f t="shared" ref="AC13:AC44" si="4">IF((AF13+AG13)&gt;0,AF13+AG13,"")</f>
        <v>226.21199417114258</v>
      </c>
      <c r="AD13" s="27">
        <f t="shared" si="0"/>
        <v>100.00000022060703</v>
      </c>
      <c r="AE13" s="28" t="str">
        <f>IF(AD13=100,"ОК"," ")</f>
        <v xml:space="preserve"> </v>
      </c>
      <c r="AF13" s="29">
        <v>226.21199417114258</v>
      </c>
      <c r="AG13" s="29"/>
      <c r="AH13" s="30"/>
      <c r="AI13" s="31">
        <v>0.57959997653961182</v>
      </c>
      <c r="AJ13" s="31">
        <v>22</v>
      </c>
    </row>
    <row r="14" spans="1:36" ht="15.75" customHeight="1" x14ac:dyDescent="0.25">
      <c r="A14" s="32">
        <v>3</v>
      </c>
      <c r="B14" s="33">
        <v>96.26300048828125</v>
      </c>
      <c r="C14" s="33">
        <v>2.1070001125335693</v>
      </c>
      <c r="D14" s="33">
        <v>0.6470000147819519</v>
      </c>
      <c r="E14" s="33">
        <v>0.10100000351667404</v>
      </c>
      <c r="F14" s="33">
        <v>9.7000002861022949E-2</v>
      </c>
      <c r="G14" s="33">
        <v>0</v>
      </c>
      <c r="H14" s="33">
        <v>1.9999999552965164E-2</v>
      </c>
      <c r="I14" s="33">
        <v>1.4000000432133675E-2</v>
      </c>
      <c r="J14" s="33">
        <v>1.3000000268220901E-2</v>
      </c>
      <c r="K14" s="33">
        <v>6.0000000521540642E-3</v>
      </c>
      <c r="L14" s="33">
        <v>0.57499998807907104</v>
      </c>
      <c r="M14" s="33">
        <v>0.15700000524520874</v>
      </c>
      <c r="N14" s="34">
        <v>0.69739997386932373</v>
      </c>
      <c r="O14" s="38">
        <v>8183</v>
      </c>
      <c r="P14" s="39">
        <v>34.259998321533203</v>
      </c>
      <c r="Q14" s="37">
        <f t="shared" si="1"/>
        <v>9.51666620042589</v>
      </c>
      <c r="R14" s="38">
        <v>9075</v>
      </c>
      <c r="S14" s="39">
        <v>38</v>
      </c>
      <c r="T14" s="37">
        <f t="shared" si="2"/>
        <v>9.51666620042589</v>
      </c>
      <c r="U14" s="40">
        <v>11926</v>
      </c>
      <c r="V14" s="39">
        <v>49.939998626708984</v>
      </c>
      <c r="W14" s="37">
        <f t="shared" si="3"/>
        <v>13.872221840752495</v>
      </c>
      <c r="X14" s="41">
        <v>-20.899999618530273</v>
      </c>
      <c r="Y14" s="42"/>
      <c r="Z14" s="43"/>
      <c r="AA14" s="43"/>
      <c r="AB14" s="44"/>
      <c r="AC14" s="45">
        <f t="shared" si="4"/>
        <v>232.20499992370605</v>
      </c>
      <c r="AD14" s="27">
        <f t="shared" si="0"/>
        <v>100.00000061560422</v>
      </c>
      <c r="AE14" s="28" t="str">
        <f>IF(AD14=100,"ОК"," ")</f>
        <v xml:space="preserve"> </v>
      </c>
      <c r="AF14" s="29">
        <v>232.20499992370605</v>
      </c>
      <c r="AG14" s="29"/>
      <c r="AH14" s="30"/>
      <c r="AI14" s="31">
        <v>0.57899999618530273</v>
      </c>
      <c r="AJ14" s="31">
        <v>21</v>
      </c>
    </row>
    <row r="15" spans="1:36" ht="15.75" customHeight="1" x14ac:dyDescent="0.25">
      <c r="A15" s="32">
        <v>4</v>
      </c>
      <c r="B15" s="33">
        <v>96.23699951171875</v>
      </c>
      <c r="C15" s="33">
        <v>2.1170001029968262</v>
      </c>
      <c r="D15" s="33">
        <v>0.65200001001358032</v>
      </c>
      <c r="E15" s="33">
        <v>0.10000000149011612</v>
      </c>
      <c r="F15" s="33">
        <v>0.10000000149011612</v>
      </c>
      <c r="G15" s="33">
        <v>0</v>
      </c>
      <c r="H15" s="33">
        <v>1.8999999389052391E-2</v>
      </c>
      <c r="I15" s="33">
        <v>1.4999999664723873E-2</v>
      </c>
      <c r="J15" s="33">
        <v>1.3000000268220901E-2</v>
      </c>
      <c r="K15" s="33">
        <v>4.999999888241291E-3</v>
      </c>
      <c r="L15" s="33">
        <v>0.58399999141693115</v>
      </c>
      <c r="M15" s="33">
        <v>0.15800000727176666</v>
      </c>
      <c r="N15" s="34">
        <v>0.69760000705718994</v>
      </c>
      <c r="O15" s="38">
        <v>8184</v>
      </c>
      <c r="P15" s="39">
        <v>34.270000457763672</v>
      </c>
      <c r="Q15" s="37">
        <f t="shared" si="1"/>
        <v>9.519444571601019</v>
      </c>
      <c r="R15" s="38">
        <v>9076</v>
      </c>
      <c r="S15" s="39">
        <v>38.009998321533203</v>
      </c>
      <c r="T15" s="37">
        <f t="shared" si="2"/>
        <v>9.519444571601019</v>
      </c>
      <c r="U15" s="40">
        <v>11926</v>
      </c>
      <c r="V15" s="39">
        <v>49.939998626708984</v>
      </c>
      <c r="W15" s="37">
        <f t="shared" si="3"/>
        <v>13.872221840752495</v>
      </c>
      <c r="X15" s="41">
        <v>-20.700000762939453</v>
      </c>
      <c r="Y15" s="42"/>
      <c r="Z15" s="43"/>
      <c r="AA15" s="43"/>
      <c r="AB15" s="44"/>
      <c r="AC15" s="45">
        <f t="shared" si="4"/>
        <v>257.95700454711914</v>
      </c>
      <c r="AD15" s="27">
        <f t="shared" si="0"/>
        <v>99.999999625608325</v>
      </c>
      <c r="AE15" s="28" t="str">
        <f t="shared" ref="AE15:AE44" si="5">IF(AD15=100,"ОК"," ")</f>
        <v xml:space="preserve"> </v>
      </c>
      <c r="AF15" s="29">
        <v>257.95700454711914</v>
      </c>
      <c r="AG15" s="29"/>
      <c r="AH15" s="30"/>
      <c r="AI15" s="31">
        <v>0.57920002937316895</v>
      </c>
      <c r="AJ15" s="31">
        <v>21</v>
      </c>
    </row>
    <row r="16" spans="1:36" ht="15.75" customHeight="1" x14ac:dyDescent="0.25">
      <c r="A16" s="32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8">
        <v>8184</v>
      </c>
      <c r="P16" s="39">
        <v>34.270000457763672</v>
      </c>
      <c r="Q16" s="37">
        <f t="shared" si="1"/>
        <v>9.519444571601019</v>
      </c>
      <c r="R16" s="38">
        <v>9076</v>
      </c>
      <c r="S16" s="39">
        <v>38.009998321533203</v>
      </c>
      <c r="T16" s="37">
        <f t="shared" si="2"/>
        <v>9.519444571601019</v>
      </c>
      <c r="U16" s="40"/>
      <c r="V16" s="39"/>
      <c r="W16" s="37" t="str">
        <f t="shared" si="3"/>
        <v/>
      </c>
      <c r="X16" s="41"/>
      <c r="Y16" s="42"/>
      <c r="Z16" s="43"/>
      <c r="AA16" s="43"/>
      <c r="AB16" s="44"/>
      <c r="AC16" s="45">
        <f t="shared" si="4"/>
        <v>281.19999504089355</v>
      </c>
      <c r="AD16" s="27">
        <f t="shared" si="0"/>
        <v>0</v>
      </c>
      <c r="AE16" s="28" t="str">
        <f t="shared" si="5"/>
        <v xml:space="preserve"> </v>
      </c>
      <c r="AF16" s="29">
        <v>281.19999504089355</v>
      </c>
      <c r="AG16" s="29"/>
      <c r="AH16" s="30"/>
      <c r="AI16" s="31"/>
      <c r="AJ16" s="31"/>
    </row>
    <row r="17" spans="1:36" ht="15.75" customHeight="1" x14ac:dyDescent="0.25">
      <c r="A17" s="32">
        <v>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8">
        <v>8184</v>
      </c>
      <c r="P17" s="39">
        <v>34.270000457763672</v>
      </c>
      <c r="Q17" s="37">
        <f t="shared" si="1"/>
        <v>9.519444571601019</v>
      </c>
      <c r="R17" s="38">
        <v>9076</v>
      </c>
      <c r="S17" s="39">
        <v>38.009998321533203</v>
      </c>
      <c r="T17" s="37">
        <f t="shared" si="2"/>
        <v>9.519444571601019</v>
      </c>
      <c r="U17" s="40"/>
      <c r="V17" s="39"/>
      <c r="W17" s="37" t="str">
        <f t="shared" si="3"/>
        <v/>
      </c>
      <c r="X17" s="41"/>
      <c r="Y17" s="42"/>
      <c r="Z17" s="43"/>
      <c r="AA17" s="43"/>
      <c r="AB17" s="44"/>
      <c r="AC17" s="45">
        <f t="shared" si="4"/>
        <v>270.37100410461426</v>
      </c>
      <c r="AD17" s="27">
        <f t="shared" si="0"/>
        <v>0</v>
      </c>
      <c r="AE17" s="28" t="str">
        <f t="shared" si="5"/>
        <v xml:space="preserve"> </v>
      </c>
      <c r="AF17" s="29">
        <v>270.37100410461426</v>
      </c>
      <c r="AG17" s="29"/>
      <c r="AH17" s="30"/>
      <c r="AI17" s="31"/>
      <c r="AJ17" s="31"/>
    </row>
    <row r="18" spans="1:36" ht="15.75" customHeight="1" x14ac:dyDescent="0.25">
      <c r="A18" s="32">
        <v>7</v>
      </c>
      <c r="B18" s="33">
        <v>96.236000061035156</v>
      </c>
      <c r="C18" s="33">
        <v>2.0980000495910645</v>
      </c>
      <c r="D18" s="33">
        <v>0.64899998903274536</v>
      </c>
      <c r="E18" s="33">
        <v>0.10400000214576721</v>
      </c>
      <c r="F18" s="33">
        <v>0.10000000149011612</v>
      </c>
      <c r="G18" s="33">
        <v>2.0000000949949026E-3</v>
      </c>
      <c r="H18" s="33">
        <v>2.0999999716877937E-2</v>
      </c>
      <c r="I18" s="33">
        <v>8.999999612569809E-3</v>
      </c>
      <c r="J18" s="33">
        <v>1.0999999940395355E-2</v>
      </c>
      <c r="K18" s="33">
        <v>6.0000000521540642E-3</v>
      </c>
      <c r="L18" s="33">
        <v>0.60799998044967651</v>
      </c>
      <c r="M18" s="33">
        <v>0.15600000321865082</v>
      </c>
      <c r="N18" s="34">
        <v>0.69760000705718994</v>
      </c>
      <c r="O18" s="38">
        <v>8181</v>
      </c>
      <c r="P18" s="39">
        <v>34.25</v>
      </c>
      <c r="Q18" s="37">
        <f t="shared" si="1"/>
        <v>9.5138888888888893</v>
      </c>
      <c r="R18" s="38">
        <v>9073</v>
      </c>
      <c r="S18" s="39">
        <v>37.990001678466797</v>
      </c>
      <c r="T18" s="37">
        <f t="shared" si="2"/>
        <v>9.5138888888888893</v>
      </c>
      <c r="U18" s="40">
        <v>11922</v>
      </c>
      <c r="V18" s="39">
        <v>49.919998168945313</v>
      </c>
      <c r="W18" s="37">
        <f t="shared" si="3"/>
        <v>13.866666158040363</v>
      </c>
      <c r="X18" s="41">
        <v>-21.100000381469727</v>
      </c>
      <c r="Y18" s="42"/>
      <c r="Z18" s="43"/>
      <c r="AA18" s="43"/>
      <c r="AB18" s="44"/>
      <c r="AC18" s="45">
        <f t="shared" si="4"/>
        <v>246.33999633789062</v>
      </c>
      <c r="AD18" s="27">
        <f t="shared" si="0"/>
        <v>100.00000008638017</v>
      </c>
      <c r="AE18" s="28" t="str">
        <f t="shared" si="5"/>
        <v xml:space="preserve"> </v>
      </c>
      <c r="AF18" s="29">
        <v>246.33999633789062</v>
      </c>
      <c r="AG18" s="29"/>
      <c r="AH18" s="30"/>
      <c r="AI18" s="31">
        <v>0.57920002937316895</v>
      </c>
      <c r="AJ18" s="31">
        <v>21</v>
      </c>
    </row>
    <row r="19" spans="1:36" ht="15.75" customHeight="1" x14ac:dyDescent="0.25">
      <c r="A19" s="32">
        <v>8</v>
      </c>
      <c r="B19" s="33">
        <v>96.209999084472656</v>
      </c>
      <c r="C19" s="33">
        <v>2.1140000820159912</v>
      </c>
      <c r="D19" s="33">
        <v>0.65299999713897705</v>
      </c>
      <c r="E19" s="33">
        <v>0.10100000351667404</v>
      </c>
      <c r="F19" s="33">
        <v>9.8999999463558197E-2</v>
      </c>
      <c r="G19" s="33">
        <v>1.0000000474974513E-3</v>
      </c>
      <c r="H19" s="33">
        <v>1.7999999225139618E-2</v>
      </c>
      <c r="I19" s="33">
        <v>1.4999999664723873E-2</v>
      </c>
      <c r="J19" s="33">
        <v>1.2000000104308128E-2</v>
      </c>
      <c r="K19" s="33">
        <v>4.999999888241291E-3</v>
      </c>
      <c r="L19" s="33">
        <v>0.61299997568130493</v>
      </c>
      <c r="M19" s="33">
        <v>0.15899999439716339</v>
      </c>
      <c r="N19" s="34">
        <v>0.69779998064041138</v>
      </c>
      <c r="O19" s="38">
        <v>8181</v>
      </c>
      <c r="P19" s="39">
        <v>34.259998321533203</v>
      </c>
      <c r="Q19" s="37">
        <f t="shared" si="1"/>
        <v>9.51666620042589</v>
      </c>
      <c r="R19" s="38">
        <v>9073</v>
      </c>
      <c r="S19" s="39">
        <v>37.990001678466797</v>
      </c>
      <c r="T19" s="37">
        <f t="shared" si="2"/>
        <v>9.51666620042589</v>
      </c>
      <c r="U19" s="40">
        <v>11921</v>
      </c>
      <c r="V19" s="39">
        <v>49.909999847412109</v>
      </c>
      <c r="W19" s="37">
        <f t="shared" si="3"/>
        <v>13.863888846503363</v>
      </c>
      <c r="X19" s="41">
        <v>-21.700000762939453</v>
      </c>
      <c r="Y19" s="42"/>
      <c r="Z19" s="43"/>
      <c r="AA19" s="43"/>
      <c r="AB19" s="44"/>
      <c r="AC19" s="45">
        <f t="shared" si="4"/>
        <v>250.60700225830078</v>
      </c>
      <c r="AD19" s="27">
        <f t="shared" si="0"/>
        <v>99.999999135616235</v>
      </c>
      <c r="AE19" s="28" t="str">
        <f t="shared" si="5"/>
        <v xml:space="preserve"> </v>
      </c>
      <c r="AF19" s="29">
        <v>250.60700225830078</v>
      </c>
      <c r="AG19" s="29"/>
      <c r="AH19" s="30"/>
      <c r="AI19" s="31">
        <v>0.57929998636245728</v>
      </c>
      <c r="AJ19" s="31">
        <v>21</v>
      </c>
    </row>
    <row r="20" spans="1:36" ht="15.75" customHeight="1" x14ac:dyDescent="0.25">
      <c r="A20" s="32">
        <v>9</v>
      </c>
      <c r="B20" s="33">
        <v>96.225997924804688</v>
      </c>
      <c r="C20" s="33">
        <v>2.0980000495910645</v>
      </c>
      <c r="D20" s="33">
        <v>0.64899998903274536</v>
      </c>
      <c r="E20" s="33">
        <v>9.8999999463558197E-2</v>
      </c>
      <c r="F20" s="33">
        <v>9.6000000834465027E-2</v>
      </c>
      <c r="G20" s="33">
        <v>1.0000000474974513E-3</v>
      </c>
      <c r="H20" s="33">
        <v>1.8999999389052391E-2</v>
      </c>
      <c r="I20" s="33">
        <v>1.4000000432133675E-2</v>
      </c>
      <c r="J20" s="33">
        <v>1.2000000104308128E-2</v>
      </c>
      <c r="K20" s="33">
        <v>4.999999888241291E-3</v>
      </c>
      <c r="L20" s="33">
        <v>0.62699997425079346</v>
      </c>
      <c r="M20" s="33">
        <v>0.15399999916553497</v>
      </c>
      <c r="N20" s="34">
        <v>0.69739997386932373</v>
      </c>
      <c r="O20" s="38">
        <v>8180</v>
      </c>
      <c r="P20" s="39">
        <v>34.25</v>
      </c>
      <c r="Q20" s="37">
        <f t="shared" si="1"/>
        <v>9.5138888888888893</v>
      </c>
      <c r="R20" s="38">
        <v>9071</v>
      </c>
      <c r="S20" s="39">
        <v>37.990001678466797</v>
      </c>
      <c r="T20" s="37">
        <f t="shared" si="2"/>
        <v>9.5138888888888893</v>
      </c>
      <c r="U20" s="40">
        <v>11922</v>
      </c>
      <c r="V20" s="39">
        <v>49.919998168945313</v>
      </c>
      <c r="W20" s="37">
        <f t="shared" si="3"/>
        <v>13.866666158040363</v>
      </c>
      <c r="X20" s="41">
        <v>-20.700000762939453</v>
      </c>
      <c r="Y20" s="42"/>
      <c r="Z20" s="43"/>
      <c r="AA20" s="43"/>
      <c r="AB20" s="44"/>
      <c r="AC20" s="45">
        <f t="shared" si="4"/>
        <v>182.55899620056152</v>
      </c>
      <c r="AD20" s="27">
        <f t="shared" si="0"/>
        <v>99.999997937004082</v>
      </c>
      <c r="AE20" s="28" t="str">
        <f t="shared" si="5"/>
        <v xml:space="preserve"> </v>
      </c>
      <c r="AF20" s="29">
        <v>182.55899620056152</v>
      </c>
      <c r="AG20" s="29"/>
      <c r="AH20" s="30"/>
      <c r="AI20" s="31">
        <v>0.57899999618530273</v>
      </c>
      <c r="AJ20" s="31">
        <v>21</v>
      </c>
    </row>
    <row r="21" spans="1:36" ht="15.75" customHeight="1" x14ac:dyDescent="0.25">
      <c r="A21" s="32">
        <v>10</v>
      </c>
      <c r="B21" s="33">
        <v>96.279998779296875</v>
      </c>
      <c r="C21" s="33">
        <v>2.0420000553131104</v>
      </c>
      <c r="D21" s="33">
        <v>0.62000000476837158</v>
      </c>
      <c r="E21" s="33">
        <v>9.6000000834465027E-2</v>
      </c>
      <c r="F21" s="33">
        <v>9.3000002205371857E-2</v>
      </c>
      <c r="G21" s="33">
        <v>2.0000000949949026E-3</v>
      </c>
      <c r="H21" s="33">
        <v>1.7000000923871994E-2</v>
      </c>
      <c r="I21" s="33">
        <v>1.2000000104308128E-2</v>
      </c>
      <c r="J21" s="33">
        <v>1.4000000432133675E-2</v>
      </c>
      <c r="K21" s="33">
        <v>7.0000002160668373E-3</v>
      </c>
      <c r="L21" s="33">
        <v>0.66500002145767212</v>
      </c>
      <c r="M21" s="33">
        <v>0.15199999511241913</v>
      </c>
      <c r="N21" s="34">
        <v>0.69679999351501465</v>
      </c>
      <c r="O21" s="38">
        <v>8168</v>
      </c>
      <c r="P21" s="39">
        <v>34.200000762939453</v>
      </c>
      <c r="Q21" s="37">
        <f t="shared" si="1"/>
        <v>9.5000002119276257</v>
      </c>
      <c r="R21" s="38">
        <v>9058</v>
      </c>
      <c r="S21" s="39">
        <v>37.930000305175781</v>
      </c>
      <c r="T21" s="37">
        <f t="shared" si="2"/>
        <v>9.5000002119276257</v>
      </c>
      <c r="U21" s="40">
        <v>11909</v>
      </c>
      <c r="V21" s="39">
        <v>49.869998931884766</v>
      </c>
      <c r="W21" s="37">
        <f t="shared" si="3"/>
        <v>13.852777481079102</v>
      </c>
      <c r="X21" s="41">
        <v>-21.399999618530273</v>
      </c>
      <c r="Y21" s="42"/>
      <c r="Z21" s="43"/>
      <c r="AA21" s="43"/>
      <c r="AB21" s="44"/>
      <c r="AC21" s="45">
        <f t="shared" si="4"/>
        <v>106.38200187683105</v>
      </c>
      <c r="AD21" s="27">
        <f t="shared" si="0"/>
        <v>99.999998860759661</v>
      </c>
      <c r="AE21" s="28" t="str">
        <f t="shared" si="5"/>
        <v xml:space="preserve"> </v>
      </c>
      <c r="AF21" s="29">
        <v>106.38200187683105</v>
      </c>
      <c r="AG21" s="29"/>
      <c r="AH21" s="30"/>
      <c r="AI21" s="31">
        <v>0.57849997282028198</v>
      </c>
      <c r="AJ21" s="31">
        <v>21</v>
      </c>
    </row>
    <row r="22" spans="1:36" ht="15.75" customHeight="1" x14ac:dyDescent="0.25">
      <c r="A22" s="32">
        <v>11</v>
      </c>
      <c r="B22" s="33">
        <v>96.323997497558594</v>
      </c>
      <c r="C22" s="33">
        <v>2.0130000114440918</v>
      </c>
      <c r="D22" s="33">
        <v>0.6119999885559082</v>
      </c>
      <c r="E22" s="33">
        <v>9.6000000834465027E-2</v>
      </c>
      <c r="F22" s="33">
        <v>9.2000000178813934E-2</v>
      </c>
      <c r="G22" s="33">
        <v>1.0000000474974513E-3</v>
      </c>
      <c r="H22" s="33">
        <v>1.7999999225139618E-2</v>
      </c>
      <c r="I22" s="33">
        <v>1.2000000104308128E-2</v>
      </c>
      <c r="J22" s="33">
        <v>1.0999999940395355E-2</v>
      </c>
      <c r="K22" s="33">
        <v>8.0000003799796104E-3</v>
      </c>
      <c r="L22" s="33">
        <v>0.66500002145767212</v>
      </c>
      <c r="M22" s="33">
        <v>0.14800000190734863</v>
      </c>
      <c r="N22" s="34">
        <v>0.69660001993179321</v>
      </c>
      <c r="O22" s="38">
        <v>8163</v>
      </c>
      <c r="P22" s="39">
        <v>34.180000305175781</v>
      </c>
      <c r="Q22" s="37">
        <f t="shared" si="1"/>
        <v>9.4944445292154942</v>
      </c>
      <c r="R22" s="38">
        <v>9053</v>
      </c>
      <c r="S22" s="39">
        <v>37.909999847412109</v>
      </c>
      <c r="T22" s="37">
        <f t="shared" si="2"/>
        <v>9.4944445292154942</v>
      </c>
      <c r="U22" s="40">
        <v>11905</v>
      </c>
      <c r="V22" s="39">
        <v>49.849998474121094</v>
      </c>
      <c r="W22" s="37">
        <f t="shared" si="3"/>
        <v>13.84722179836697</v>
      </c>
      <c r="X22" s="41">
        <v>-21.600000381469727</v>
      </c>
      <c r="Y22" s="42"/>
      <c r="Z22" s="43"/>
      <c r="AA22" s="43"/>
      <c r="AB22" s="44"/>
      <c r="AC22" s="45">
        <f t="shared" si="4"/>
        <v>112.13199996948242</v>
      </c>
      <c r="AD22" s="27">
        <f t="shared" si="0"/>
        <v>99.999997521634214</v>
      </c>
      <c r="AE22" s="28" t="str">
        <f t="shared" si="5"/>
        <v xml:space="preserve"> </v>
      </c>
      <c r="AF22" s="29">
        <v>112.13199996948242</v>
      </c>
      <c r="AG22" s="29"/>
      <c r="AH22" s="30"/>
      <c r="AI22" s="31">
        <v>0.57829999923706055</v>
      </c>
      <c r="AJ22" s="31">
        <v>21</v>
      </c>
    </row>
    <row r="23" spans="1:36" ht="15.75" customHeight="1" x14ac:dyDescent="0.25">
      <c r="A23" s="3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>
        <v>8163</v>
      </c>
      <c r="P23" s="39">
        <v>34.180000305175781</v>
      </c>
      <c r="Q23" s="37">
        <f t="shared" si="1"/>
        <v>9.4944445292154942</v>
      </c>
      <c r="R23" s="38">
        <v>9053</v>
      </c>
      <c r="S23" s="39">
        <v>37.909999847412109</v>
      </c>
      <c r="T23" s="37">
        <f t="shared" si="2"/>
        <v>9.4944445292154942</v>
      </c>
      <c r="U23" s="40"/>
      <c r="V23" s="39"/>
      <c r="W23" s="37" t="str">
        <f t="shared" si="3"/>
        <v/>
      </c>
      <c r="X23" s="41"/>
      <c r="Y23" s="42"/>
      <c r="Z23" s="43"/>
      <c r="AA23" s="43"/>
      <c r="AB23" s="44"/>
      <c r="AC23" s="45">
        <f t="shared" si="4"/>
        <v>121.54800033569336</v>
      </c>
      <c r="AD23" s="27">
        <f t="shared" si="0"/>
        <v>0</v>
      </c>
      <c r="AE23" s="28" t="str">
        <f t="shared" si="5"/>
        <v xml:space="preserve"> </v>
      </c>
      <c r="AF23" s="29">
        <v>121.54800033569336</v>
      </c>
      <c r="AG23" s="29"/>
      <c r="AH23" s="30"/>
      <c r="AI23" s="31"/>
      <c r="AJ23" s="31"/>
    </row>
    <row r="24" spans="1:36" ht="15.75" customHeight="1" x14ac:dyDescent="0.25">
      <c r="A24" s="32">
        <v>13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8">
        <v>8163</v>
      </c>
      <c r="P24" s="39">
        <v>34.180000305175781</v>
      </c>
      <c r="Q24" s="37">
        <f t="shared" si="1"/>
        <v>9.4944445292154942</v>
      </c>
      <c r="R24" s="38">
        <v>9053</v>
      </c>
      <c r="S24" s="39">
        <v>37.909999847412109</v>
      </c>
      <c r="T24" s="37">
        <f t="shared" si="2"/>
        <v>9.4944445292154942</v>
      </c>
      <c r="U24" s="40"/>
      <c r="V24" s="39"/>
      <c r="W24" s="37" t="str">
        <f t="shared" si="3"/>
        <v/>
      </c>
      <c r="X24" s="41"/>
      <c r="Y24" s="42"/>
      <c r="Z24" s="43"/>
      <c r="AA24" s="43"/>
      <c r="AB24" s="44"/>
      <c r="AC24" s="45">
        <f t="shared" si="4"/>
        <v>108.72599983215332</v>
      </c>
      <c r="AD24" s="27">
        <f t="shared" si="0"/>
        <v>0</v>
      </c>
      <c r="AE24" s="28" t="str">
        <f t="shared" si="5"/>
        <v xml:space="preserve"> </v>
      </c>
      <c r="AF24" s="29">
        <v>108.72599983215332</v>
      </c>
      <c r="AG24" s="29"/>
      <c r="AH24" s="30"/>
      <c r="AI24" s="31"/>
      <c r="AJ24" s="31"/>
    </row>
    <row r="25" spans="1:36" ht="15.75" customHeight="1" x14ac:dyDescent="0.25">
      <c r="A25" s="32">
        <v>14</v>
      </c>
      <c r="B25" s="33">
        <v>96.400001525878906</v>
      </c>
      <c r="C25" s="33">
        <v>1.9850000143051147</v>
      </c>
      <c r="D25" s="33">
        <v>0.60199999809265137</v>
      </c>
      <c r="E25" s="33">
        <v>9.7000002861022949E-2</v>
      </c>
      <c r="F25" s="33">
        <v>9.6000000834465027E-2</v>
      </c>
      <c r="G25" s="33">
        <v>3.0000000260770321E-3</v>
      </c>
      <c r="H25" s="33">
        <v>1.8999999389052391E-2</v>
      </c>
      <c r="I25" s="33">
        <v>1.3000000268220901E-2</v>
      </c>
      <c r="J25" s="33">
        <v>1.3000000268220901E-2</v>
      </c>
      <c r="K25" s="33">
        <v>7.0000002160668373E-3</v>
      </c>
      <c r="L25" s="33">
        <v>0.61400002241134644</v>
      </c>
      <c r="M25" s="33">
        <v>0.15099999308586121</v>
      </c>
      <c r="N25" s="34">
        <v>0.69630002975463867</v>
      </c>
      <c r="O25" s="38">
        <v>8167</v>
      </c>
      <c r="P25" s="39">
        <v>34.189998626708984</v>
      </c>
      <c r="Q25" s="37">
        <f t="shared" si="1"/>
        <v>9.4972218407524949</v>
      </c>
      <c r="R25" s="38">
        <v>9058</v>
      </c>
      <c r="S25" s="39">
        <v>37.930000305175781</v>
      </c>
      <c r="T25" s="37">
        <f t="shared" si="2"/>
        <v>9.4972218407524949</v>
      </c>
      <c r="U25" s="40">
        <v>11913</v>
      </c>
      <c r="V25" s="39">
        <v>49.880001068115234</v>
      </c>
      <c r="W25" s="37">
        <f t="shared" si="3"/>
        <v>13.855555852254231</v>
      </c>
      <c r="X25" s="41">
        <v>-21.200000762939453</v>
      </c>
      <c r="Y25" s="42"/>
      <c r="Z25" s="43"/>
      <c r="AA25" s="43"/>
      <c r="AB25" s="44"/>
      <c r="AC25" s="45">
        <f t="shared" si="4"/>
        <v>127.86499786376953</v>
      </c>
      <c r="AD25" s="27">
        <f t="shared" si="0"/>
        <v>100.00000155763701</v>
      </c>
      <c r="AE25" s="28" t="str">
        <f t="shared" si="5"/>
        <v xml:space="preserve"> </v>
      </c>
      <c r="AF25" s="29">
        <v>127.86499786376953</v>
      </c>
      <c r="AG25" s="29"/>
      <c r="AH25" s="30"/>
      <c r="AI25" s="31">
        <v>0.57810002565383911</v>
      </c>
      <c r="AJ25" s="31">
        <v>20</v>
      </c>
    </row>
    <row r="26" spans="1:36" ht="15.75" customHeight="1" x14ac:dyDescent="0.25">
      <c r="A26" s="32">
        <v>15</v>
      </c>
      <c r="B26" s="33">
        <v>96.2760009765625</v>
      </c>
      <c r="C26" s="33">
        <v>1.9980000257492065</v>
      </c>
      <c r="D26" s="33">
        <v>0.61900001764297485</v>
      </c>
      <c r="E26" s="33">
        <v>9.8999999463558197E-2</v>
      </c>
      <c r="F26" s="33">
        <v>9.4999998807907104E-2</v>
      </c>
      <c r="G26" s="33">
        <v>1.0000000474974513E-3</v>
      </c>
      <c r="H26" s="33">
        <v>1.9999999552965164E-2</v>
      </c>
      <c r="I26" s="33">
        <v>1.2000000104308128E-2</v>
      </c>
      <c r="J26" s="33">
        <v>1.3000000268220901E-2</v>
      </c>
      <c r="K26" s="33">
        <v>9.9999997764825821E-3</v>
      </c>
      <c r="L26" s="33">
        <v>0.70800000429153442</v>
      </c>
      <c r="M26" s="33">
        <v>0.14900000393390656</v>
      </c>
      <c r="N26" s="34">
        <v>0.69700002670288086</v>
      </c>
      <c r="O26" s="38">
        <v>8162</v>
      </c>
      <c r="P26" s="39">
        <v>34.169998168945313</v>
      </c>
      <c r="Q26" s="37">
        <f t="shared" si="1"/>
        <v>9.4916661580403652</v>
      </c>
      <c r="R26" s="38">
        <v>9052</v>
      </c>
      <c r="S26" s="39">
        <v>37.909999847412109</v>
      </c>
      <c r="T26" s="37">
        <f t="shared" si="2"/>
        <v>9.4916661580403652</v>
      </c>
      <c r="U26" s="40">
        <v>11900</v>
      </c>
      <c r="V26" s="39">
        <v>49.830001831054688</v>
      </c>
      <c r="W26" s="37">
        <f t="shared" si="3"/>
        <v>13.841667175292969</v>
      </c>
      <c r="X26" s="41">
        <v>-21.600000381469727</v>
      </c>
      <c r="Y26" s="42"/>
      <c r="Z26" s="43"/>
      <c r="AA26" s="43"/>
      <c r="AB26" s="44"/>
      <c r="AC26" s="45">
        <f t="shared" si="4"/>
        <v>141.95799827575684</v>
      </c>
      <c r="AD26" s="27">
        <f t="shared" si="0"/>
        <v>100.00000102620106</v>
      </c>
      <c r="AE26" s="28" t="str">
        <f t="shared" si="5"/>
        <v xml:space="preserve"> </v>
      </c>
      <c r="AF26" s="29">
        <v>141.95799827575684</v>
      </c>
      <c r="AG26" s="29"/>
      <c r="AH26" s="30"/>
      <c r="AI26" s="31">
        <v>0.57870000600814819</v>
      </c>
      <c r="AJ26" s="31">
        <v>20</v>
      </c>
    </row>
    <row r="27" spans="1:36" ht="15.75" customHeight="1" x14ac:dyDescent="0.25">
      <c r="A27" s="32">
        <v>16</v>
      </c>
      <c r="B27" s="33">
        <v>96.231002807617188</v>
      </c>
      <c r="C27" s="33">
        <v>2.005000114440918</v>
      </c>
      <c r="D27" s="33">
        <v>0.62000000476837158</v>
      </c>
      <c r="E27" s="33">
        <v>0.10000000149011612</v>
      </c>
      <c r="F27" s="33">
        <v>9.6000000834465027E-2</v>
      </c>
      <c r="G27" s="33">
        <v>2.0000000949949026E-3</v>
      </c>
      <c r="H27" s="33">
        <v>1.7999999225139618E-2</v>
      </c>
      <c r="I27" s="33">
        <v>1.4000000432133675E-2</v>
      </c>
      <c r="J27" s="33">
        <v>1.4000000432133675E-2</v>
      </c>
      <c r="K27" s="33">
        <v>8.0000003799796104E-3</v>
      </c>
      <c r="L27" s="33">
        <v>0.74400001764297485</v>
      </c>
      <c r="M27" s="33">
        <v>0.14800000190734863</v>
      </c>
      <c r="N27" s="34">
        <v>0.6973000168800354</v>
      </c>
      <c r="O27" s="38">
        <v>8159</v>
      </c>
      <c r="P27" s="39">
        <v>34.169998168945313</v>
      </c>
      <c r="Q27" s="37">
        <f t="shared" si="1"/>
        <v>9.4916661580403652</v>
      </c>
      <c r="R27" s="38">
        <v>9049</v>
      </c>
      <c r="S27" s="39">
        <v>37.900001525878906</v>
      </c>
      <c r="T27" s="37">
        <f t="shared" si="2"/>
        <v>9.4916661580403652</v>
      </c>
      <c r="U27" s="40">
        <v>11894</v>
      </c>
      <c r="V27" s="39">
        <v>49.799999237060547</v>
      </c>
      <c r="W27" s="37">
        <f t="shared" si="3"/>
        <v>13.833333121405706</v>
      </c>
      <c r="X27" s="41">
        <v>-21.399999618530273</v>
      </c>
      <c r="Y27" s="42"/>
      <c r="Z27" s="43"/>
      <c r="AA27" s="43"/>
      <c r="AB27" s="44"/>
      <c r="AC27" s="45">
        <f t="shared" si="4"/>
        <v>147.69399642944336</v>
      </c>
      <c r="AD27" s="27">
        <f t="shared" si="0"/>
        <v>100.00000294926576</v>
      </c>
      <c r="AE27" s="28" t="str">
        <f t="shared" si="5"/>
        <v xml:space="preserve"> </v>
      </c>
      <c r="AF27" s="29">
        <v>147.69399642944336</v>
      </c>
      <c r="AG27" s="29"/>
      <c r="AH27" s="30"/>
      <c r="AI27" s="31">
        <v>0.57889997959136963</v>
      </c>
      <c r="AJ27" s="31">
        <v>20</v>
      </c>
    </row>
    <row r="28" spans="1:36" ht="15.75" customHeight="1" x14ac:dyDescent="0.25">
      <c r="A28" s="32">
        <v>17</v>
      </c>
      <c r="B28" s="33">
        <v>96.248001098632813</v>
      </c>
      <c r="C28" s="33">
        <v>2.0239999294281006</v>
      </c>
      <c r="D28" s="33">
        <v>0.62300002574920654</v>
      </c>
      <c r="E28" s="33">
        <v>0.10000000149011612</v>
      </c>
      <c r="F28" s="33">
        <v>9.8999999463558197E-2</v>
      </c>
      <c r="G28" s="33">
        <v>2.0000000949949026E-3</v>
      </c>
      <c r="H28" s="33">
        <v>1.8999999389052391E-2</v>
      </c>
      <c r="I28" s="33">
        <v>1.3000000268220901E-2</v>
      </c>
      <c r="J28" s="33">
        <v>1.3000000268220901E-2</v>
      </c>
      <c r="K28" s="33">
        <v>7.0000002160668373E-3</v>
      </c>
      <c r="L28" s="33">
        <v>0.69800001382827759</v>
      </c>
      <c r="M28" s="33">
        <v>0.15399999916553497</v>
      </c>
      <c r="N28" s="34">
        <v>0.69720000028610229</v>
      </c>
      <c r="O28" s="38">
        <v>8165</v>
      </c>
      <c r="P28" s="39">
        <v>34.189998626708984</v>
      </c>
      <c r="Q28" s="37">
        <f t="shared" si="1"/>
        <v>9.4972218407524949</v>
      </c>
      <c r="R28" s="38">
        <v>9056</v>
      </c>
      <c r="S28" s="39">
        <v>37.919998168945313</v>
      </c>
      <c r="T28" s="37">
        <f t="shared" si="2"/>
        <v>9.4972218407524949</v>
      </c>
      <c r="U28" s="40">
        <v>11902</v>
      </c>
      <c r="V28" s="39">
        <v>49.840000152587891</v>
      </c>
      <c r="W28" s="37">
        <f t="shared" si="3"/>
        <v>13.844444486829969</v>
      </c>
      <c r="X28" s="41">
        <v>-21.600000381469727</v>
      </c>
      <c r="Y28" s="42"/>
      <c r="Z28" s="43"/>
      <c r="AA28" s="43"/>
      <c r="AB28" s="44"/>
      <c r="AC28" s="45">
        <f t="shared" si="4"/>
        <v>143.77600288391113</v>
      </c>
      <c r="AD28" s="27">
        <f t="shared" si="0"/>
        <v>100.00000106799416</v>
      </c>
      <c r="AE28" s="28" t="str">
        <f t="shared" si="5"/>
        <v xml:space="preserve"> </v>
      </c>
      <c r="AF28" s="29">
        <v>143.77600288391113</v>
      </c>
      <c r="AG28" s="29"/>
      <c r="AH28" s="30"/>
      <c r="AI28" s="31">
        <v>0.57889997959136963</v>
      </c>
      <c r="AJ28" s="31">
        <v>20</v>
      </c>
    </row>
    <row r="29" spans="1:36" ht="15.75" customHeight="1" x14ac:dyDescent="0.25">
      <c r="A29" s="32">
        <v>18</v>
      </c>
      <c r="B29" s="33">
        <v>96.323997497558594</v>
      </c>
      <c r="C29" s="33">
        <v>2.002000093460083</v>
      </c>
      <c r="D29" s="33">
        <v>0.61799997091293335</v>
      </c>
      <c r="E29" s="33">
        <v>0.10000000149011612</v>
      </c>
      <c r="F29" s="33">
        <v>9.7000002861022949E-2</v>
      </c>
      <c r="G29" s="33">
        <v>2.0000000949949026E-3</v>
      </c>
      <c r="H29" s="33">
        <v>1.4999999664723873E-2</v>
      </c>
      <c r="I29" s="33">
        <v>1.9999999552965164E-2</v>
      </c>
      <c r="J29" s="33">
        <v>1.4000000432133675E-2</v>
      </c>
      <c r="K29" s="33">
        <v>8.0000003799796104E-3</v>
      </c>
      <c r="L29" s="33">
        <v>0.65299999713897705</v>
      </c>
      <c r="M29" s="33">
        <v>0.14699999988079071</v>
      </c>
      <c r="N29" s="34">
        <v>0.69679999351501465</v>
      </c>
      <c r="O29" s="38">
        <v>8168</v>
      </c>
      <c r="P29" s="39">
        <v>34.200000762939453</v>
      </c>
      <c r="Q29" s="37">
        <f t="shared" si="1"/>
        <v>9.5000002119276257</v>
      </c>
      <c r="R29" s="38">
        <v>9058</v>
      </c>
      <c r="S29" s="39">
        <v>37.930000305175781</v>
      </c>
      <c r="T29" s="37">
        <f t="shared" si="2"/>
        <v>9.5000002119276257</v>
      </c>
      <c r="U29" s="40">
        <v>11910</v>
      </c>
      <c r="V29" s="39">
        <v>49.869998931884766</v>
      </c>
      <c r="W29" s="37">
        <f t="shared" si="3"/>
        <v>13.852777481079102</v>
      </c>
      <c r="X29" s="41">
        <v>-21.200000762939453</v>
      </c>
      <c r="Y29" s="42"/>
      <c r="Z29" s="43"/>
      <c r="AA29" s="43"/>
      <c r="AB29" s="44"/>
      <c r="AC29" s="45">
        <f t="shared" si="4"/>
        <v>130.20399856567383</v>
      </c>
      <c r="AD29" s="27">
        <f t="shared" si="0"/>
        <v>99.999997563427314</v>
      </c>
      <c r="AE29" s="28" t="str">
        <f t="shared" si="5"/>
        <v xml:space="preserve"> </v>
      </c>
      <c r="AF29" s="29">
        <v>130.20399856567383</v>
      </c>
      <c r="AG29" s="29"/>
      <c r="AH29" s="30"/>
      <c r="AI29" s="31">
        <v>0.57849997282028198</v>
      </c>
      <c r="AJ29" s="31">
        <v>19</v>
      </c>
    </row>
    <row r="30" spans="1:36" ht="15.75" customHeight="1" x14ac:dyDescent="0.25">
      <c r="A30" s="3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8">
        <v>8168</v>
      </c>
      <c r="P30" s="39">
        <v>34.200000762939453</v>
      </c>
      <c r="Q30" s="37">
        <f t="shared" si="1"/>
        <v>9.5000002119276257</v>
      </c>
      <c r="R30" s="38">
        <v>9058</v>
      </c>
      <c r="S30" s="39">
        <v>37.930000305175781</v>
      </c>
      <c r="T30" s="37">
        <f t="shared" si="2"/>
        <v>9.5000002119276257</v>
      </c>
      <c r="U30" s="40"/>
      <c r="V30" s="39"/>
      <c r="W30" s="37" t="str">
        <f t="shared" si="3"/>
        <v/>
      </c>
      <c r="X30" s="41"/>
      <c r="Y30" s="42"/>
      <c r="Z30" s="43"/>
      <c r="AA30" s="43"/>
      <c r="AB30" s="44"/>
      <c r="AC30" s="45">
        <f t="shared" si="4"/>
        <v>127.41100120544434</v>
      </c>
      <c r="AD30" s="27">
        <f t="shared" si="0"/>
        <v>0</v>
      </c>
      <c r="AE30" s="28" t="str">
        <f t="shared" si="5"/>
        <v xml:space="preserve"> </v>
      </c>
      <c r="AF30" s="29">
        <v>127.41100120544434</v>
      </c>
      <c r="AG30" s="29"/>
      <c r="AH30" s="30"/>
      <c r="AI30" s="31"/>
      <c r="AJ30" s="31"/>
    </row>
    <row r="31" spans="1:36" ht="15.75" customHeight="1" x14ac:dyDescent="0.25">
      <c r="A31" s="3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8">
        <v>8168</v>
      </c>
      <c r="P31" s="39">
        <v>34.200000762939453</v>
      </c>
      <c r="Q31" s="37">
        <f t="shared" si="1"/>
        <v>9.5000002119276257</v>
      </c>
      <c r="R31" s="38">
        <v>9058</v>
      </c>
      <c r="S31" s="39">
        <v>37.930000305175781</v>
      </c>
      <c r="T31" s="37">
        <f t="shared" si="2"/>
        <v>9.5000002119276257</v>
      </c>
      <c r="U31" s="40"/>
      <c r="V31" s="39"/>
      <c r="W31" s="37" t="str">
        <f t="shared" si="3"/>
        <v/>
      </c>
      <c r="X31" s="41"/>
      <c r="Y31" s="42"/>
      <c r="Z31" s="43"/>
      <c r="AA31" s="43"/>
      <c r="AB31" s="44"/>
      <c r="AC31" s="45">
        <f t="shared" si="4"/>
        <v>117.27799797058105</v>
      </c>
      <c r="AD31" s="27">
        <f t="shared" si="0"/>
        <v>0</v>
      </c>
      <c r="AE31" s="28" t="str">
        <f t="shared" si="5"/>
        <v xml:space="preserve"> </v>
      </c>
      <c r="AF31" s="29">
        <v>117.27799797058105</v>
      </c>
      <c r="AG31" s="29"/>
      <c r="AH31" s="30"/>
      <c r="AI31" s="31"/>
      <c r="AJ31" s="31"/>
    </row>
    <row r="32" spans="1:36" ht="15.75" customHeight="1" x14ac:dyDescent="0.25">
      <c r="A32" s="32">
        <v>21</v>
      </c>
      <c r="B32" s="33">
        <v>96.342002868652344</v>
      </c>
      <c r="C32" s="33">
        <v>1.9900000095367432</v>
      </c>
      <c r="D32" s="33">
        <v>0.60699999332427979</v>
      </c>
      <c r="E32" s="33">
        <v>9.8999999463558197E-2</v>
      </c>
      <c r="F32" s="33">
        <v>9.4999998807907104E-2</v>
      </c>
      <c r="G32" s="33">
        <v>1.0000000474974513E-3</v>
      </c>
      <c r="H32" s="33">
        <v>2.4000000208616257E-2</v>
      </c>
      <c r="I32" s="33">
        <v>1.3000000268220901E-2</v>
      </c>
      <c r="J32" s="33">
        <v>1.3000000268220901E-2</v>
      </c>
      <c r="K32" s="33">
        <v>9.9999997764825821E-3</v>
      </c>
      <c r="L32" s="33">
        <v>0.6600000262260437</v>
      </c>
      <c r="M32" s="33">
        <v>0.14599999785423279</v>
      </c>
      <c r="N32" s="34">
        <v>0.69669997692108154</v>
      </c>
      <c r="O32" s="38">
        <v>8164</v>
      </c>
      <c r="P32" s="39">
        <v>34.180000305175781</v>
      </c>
      <c r="Q32" s="37">
        <f t="shared" si="1"/>
        <v>9.4944445292154942</v>
      </c>
      <c r="R32" s="38">
        <v>9054</v>
      </c>
      <c r="S32" s="39">
        <v>37.919998168945313</v>
      </c>
      <c r="T32" s="37">
        <f t="shared" si="2"/>
        <v>9.4944445292154942</v>
      </c>
      <c r="U32" s="40">
        <v>11906</v>
      </c>
      <c r="V32" s="39">
        <v>49.849998474121094</v>
      </c>
      <c r="W32" s="37">
        <f t="shared" si="3"/>
        <v>13.84722179836697</v>
      </c>
      <c r="X32" s="41">
        <v>-21.399999618530273</v>
      </c>
      <c r="Y32" s="42"/>
      <c r="Z32" s="43"/>
      <c r="AA32" s="43"/>
      <c r="AB32" s="44"/>
      <c r="AC32" s="45">
        <f t="shared" si="4"/>
        <v>121.73500061035156</v>
      </c>
      <c r="AD32" s="27">
        <f t="shared" si="0"/>
        <v>100.00000289443415</v>
      </c>
      <c r="AE32" s="28" t="str">
        <f t="shared" si="5"/>
        <v xml:space="preserve"> </v>
      </c>
      <c r="AF32" s="29">
        <v>121.73500061035156</v>
      </c>
      <c r="AG32" s="29"/>
      <c r="AH32" s="30"/>
      <c r="AI32" s="31">
        <v>0.57840001583099365</v>
      </c>
      <c r="AJ32" s="31">
        <v>19</v>
      </c>
    </row>
    <row r="33" spans="1:36" ht="15.75" customHeight="1" x14ac:dyDescent="0.25">
      <c r="A33" s="32">
        <v>22</v>
      </c>
      <c r="B33" s="33">
        <v>96.305999755859375</v>
      </c>
      <c r="C33" s="33">
        <v>2.0160000324249268</v>
      </c>
      <c r="D33" s="33">
        <v>0.62199997901916504</v>
      </c>
      <c r="E33" s="33">
        <v>0.10000000149011612</v>
      </c>
      <c r="F33" s="33">
        <v>9.7000002861022949E-2</v>
      </c>
      <c r="G33" s="33">
        <v>2.0000000949949026E-3</v>
      </c>
      <c r="H33" s="33">
        <v>2.0999999716877937E-2</v>
      </c>
      <c r="I33" s="33">
        <v>1.3000000268220901E-2</v>
      </c>
      <c r="J33" s="33">
        <v>1.2000000104308128E-2</v>
      </c>
      <c r="K33" s="33">
        <v>7.0000002160668373E-3</v>
      </c>
      <c r="L33" s="33">
        <v>0.65700000524520874</v>
      </c>
      <c r="M33" s="33">
        <v>0.14699999988079071</v>
      </c>
      <c r="N33" s="34">
        <v>0.69690001010894775</v>
      </c>
      <c r="O33" s="38">
        <v>8168</v>
      </c>
      <c r="P33" s="39">
        <v>34.200000762939453</v>
      </c>
      <c r="Q33" s="37">
        <f t="shared" si="1"/>
        <v>9.5000002119276257</v>
      </c>
      <c r="R33" s="38">
        <v>9059</v>
      </c>
      <c r="S33" s="39">
        <v>37.939998626708984</v>
      </c>
      <c r="T33" s="37">
        <f t="shared" si="2"/>
        <v>9.5000002119276257</v>
      </c>
      <c r="U33" s="40">
        <v>11910</v>
      </c>
      <c r="V33" s="39">
        <v>49.869998931884766</v>
      </c>
      <c r="W33" s="37">
        <f t="shared" si="3"/>
        <v>13.852777481079102</v>
      </c>
      <c r="X33" s="41">
        <v>-20.799999237060547</v>
      </c>
      <c r="Y33" s="42"/>
      <c r="Z33" s="43"/>
      <c r="AA33" s="43"/>
      <c r="AB33" s="44"/>
      <c r="AC33" s="45">
        <f t="shared" si="4"/>
        <v>132.10100173950195</v>
      </c>
      <c r="AD33" s="27">
        <f t="shared" si="0"/>
        <v>99.999999777181074</v>
      </c>
      <c r="AE33" s="28" t="str">
        <f t="shared" si="5"/>
        <v xml:space="preserve"> </v>
      </c>
      <c r="AF33" s="29">
        <v>132.10100173950195</v>
      </c>
      <c r="AG33" s="29"/>
      <c r="AH33" s="30"/>
      <c r="AI33" s="31">
        <v>0.57859998941421509</v>
      </c>
      <c r="AJ33" s="31">
        <v>19</v>
      </c>
    </row>
    <row r="34" spans="1:36" ht="15.75" customHeight="1" x14ac:dyDescent="0.25">
      <c r="A34" s="32">
        <v>23</v>
      </c>
      <c r="B34" s="33">
        <v>96.290000915527344</v>
      </c>
      <c r="C34" s="33">
        <v>2.0320000648498535</v>
      </c>
      <c r="D34" s="33">
        <v>0.63099998235702515</v>
      </c>
      <c r="E34" s="33">
        <v>0.10300000011920929</v>
      </c>
      <c r="F34" s="33">
        <v>9.7999997437000275E-2</v>
      </c>
      <c r="G34" s="33">
        <v>1.0000000474974513E-3</v>
      </c>
      <c r="H34" s="33">
        <v>1.9999999552965164E-2</v>
      </c>
      <c r="I34" s="33">
        <v>1.4000000432133675E-2</v>
      </c>
      <c r="J34" s="33">
        <v>1.3000000268220901E-2</v>
      </c>
      <c r="K34" s="33">
        <v>8.0000003799796104E-3</v>
      </c>
      <c r="L34" s="33">
        <v>0.64300000667572021</v>
      </c>
      <c r="M34" s="33">
        <v>0.14699999988079071</v>
      </c>
      <c r="N34" s="34">
        <v>0.69700002670288086</v>
      </c>
      <c r="O34" s="38">
        <v>8174</v>
      </c>
      <c r="P34" s="39">
        <v>34.220001220703125</v>
      </c>
      <c r="Q34" s="37">
        <f t="shared" si="1"/>
        <v>9.5055558946397571</v>
      </c>
      <c r="R34" s="38">
        <v>9065</v>
      </c>
      <c r="S34" s="39">
        <v>37.959999084472656</v>
      </c>
      <c r="T34" s="37">
        <f t="shared" si="2"/>
        <v>9.5055558946397571</v>
      </c>
      <c r="U34" s="40">
        <v>11916</v>
      </c>
      <c r="V34" s="39">
        <v>49.900001525878906</v>
      </c>
      <c r="W34" s="37">
        <f t="shared" si="3"/>
        <v>13.861111534966362</v>
      </c>
      <c r="X34" s="41">
        <v>-20.799999237060547</v>
      </c>
      <c r="Y34" s="42"/>
      <c r="Z34" s="43"/>
      <c r="AA34" s="43"/>
      <c r="AB34" s="44"/>
      <c r="AC34" s="45">
        <f t="shared" si="4"/>
        <v>136.16399955749512</v>
      </c>
      <c r="AD34" s="27">
        <f t="shared" si="0"/>
        <v>100.00000096752774</v>
      </c>
      <c r="AE34" s="28" t="str">
        <f t="shared" si="5"/>
        <v xml:space="preserve"> </v>
      </c>
      <c r="AF34" s="29">
        <v>136.16399955749512</v>
      </c>
      <c r="AG34" s="29"/>
      <c r="AH34" s="30"/>
      <c r="AI34" s="31">
        <v>0.57870000600814819</v>
      </c>
      <c r="AJ34" s="31">
        <v>19</v>
      </c>
    </row>
    <row r="35" spans="1:36" ht="15.75" customHeight="1" x14ac:dyDescent="0.25">
      <c r="A35" s="32">
        <v>24</v>
      </c>
      <c r="B35" s="33">
        <v>96.372001647949219</v>
      </c>
      <c r="C35" s="33">
        <v>1.9939999580383301</v>
      </c>
      <c r="D35" s="33">
        <v>0.62000000476837158</v>
      </c>
      <c r="E35" s="33">
        <v>9.8999999463558197E-2</v>
      </c>
      <c r="F35" s="33">
        <v>9.3999996781349182E-2</v>
      </c>
      <c r="G35" s="33">
        <v>0</v>
      </c>
      <c r="H35" s="33">
        <v>1.9999999552965164E-2</v>
      </c>
      <c r="I35" s="33">
        <v>1.4999999664723873E-2</v>
      </c>
      <c r="J35" s="33">
        <v>1.4000000432133675E-2</v>
      </c>
      <c r="K35" s="33">
        <v>8.0000003799796104E-3</v>
      </c>
      <c r="L35" s="33">
        <v>0.61500000953674316</v>
      </c>
      <c r="M35" s="33">
        <v>0.14900000393390656</v>
      </c>
      <c r="N35" s="34">
        <v>0.69660001993179321</v>
      </c>
      <c r="O35" s="38">
        <v>8170</v>
      </c>
      <c r="P35" s="39">
        <v>34.209999084472656</v>
      </c>
      <c r="Q35" s="37">
        <f t="shared" si="1"/>
        <v>9.5027775234646263</v>
      </c>
      <c r="R35" s="38">
        <v>9060</v>
      </c>
      <c r="S35" s="39">
        <v>37.939998626708984</v>
      </c>
      <c r="T35" s="37">
        <f t="shared" si="2"/>
        <v>9.5027775234646263</v>
      </c>
      <c r="U35" s="40">
        <v>11915</v>
      </c>
      <c r="V35" s="39">
        <v>49.889999389648438</v>
      </c>
      <c r="W35" s="37">
        <f t="shared" si="3"/>
        <v>13.858333163791233</v>
      </c>
      <c r="X35" s="41">
        <v>-20.200000762939453</v>
      </c>
      <c r="Y35" s="42"/>
      <c r="Z35" s="43"/>
      <c r="AA35" s="43"/>
      <c r="AB35" s="44"/>
      <c r="AC35" s="45">
        <f t="shared" si="4"/>
        <v>136.80400085449219</v>
      </c>
      <c r="AD35" s="27">
        <f t="shared" si="0"/>
        <v>100.00000162050128</v>
      </c>
      <c r="AE35" s="28" t="str">
        <f t="shared" si="5"/>
        <v xml:space="preserve"> </v>
      </c>
      <c r="AF35" s="29">
        <v>136.80400085449219</v>
      </c>
      <c r="AG35" s="29"/>
      <c r="AH35" s="30"/>
      <c r="AI35" s="31">
        <v>0.57829999923706055</v>
      </c>
      <c r="AJ35" s="31">
        <v>19</v>
      </c>
    </row>
    <row r="36" spans="1:36" ht="15.75" customHeight="1" x14ac:dyDescent="0.25">
      <c r="A36" s="32">
        <v>25</v>
      </c>
      <c r="B36" s="33">
        <v>96.318000793457031</v>
      </c>
      <c r="C36" s="33">
        <v>1.9520000219345093</v>
      </c>
      <c r="D36" s="33">
        <v>0.60100001096725464</v>
      </c>
      <c r="E36" s="33">
        <v>9.7000002861022949E-2</v>
      </c>
      <c r="F36" s="33">
        <v>9.3999996781349182E-2</v>
      </c>
      <c r="G36" s="33">
        <v>2.0000000949949026E-3</v>
      </c>
      <c r="H36" s="33">
        <v>1.7999999225139618E-2</v>
      </c>
      <c r="I36" s="33">
        <v>1.0999999940395355E-2</v>
      </c>
      <c r="J36" s="33">
        <v>1.2000000104308128E-2</v>
      </c>
      <c r="K36" s="33">
        <v>8.999999612569809E-3</v>
      </c>
      <c r="L36" s="33">
        <v>0.72699999809265137</v>
      </c>
      <c r="M36" s="33">
        <v>0.15899999439716339</v>
      </c>
      <c r="N36" s="34">
        <v>0.69650000333786011</v>
      </c>
      <c r="O36" s="38">
        <v>8153</v>
      </c>
      <c r="P36" s="39">
        <v>34.130001068115234</v>
      </c>
      <c r="Q36" s="37">
        <f t="shared" si="1"/>
        <v>9.4805558522542324</v>
      </c>
      <c r="R36" s="38">
        <v>9043</v>
      </c>
      <c r="S36" s="39">
        <v>37.860000610351563</v>
      </c>
      <c r="T36" s="37">
        <f t="shared" si="2"/>
        <v>9.4805558522542324</v>
      </c>
      <c r="U36" s="40">
        <v>11891</v>
      </c>
      <c r="V36" s="39">
        <v>49.790000915527344</v>
      </c>
      <c r="W36" s="37">
        <f t="shared" si="3"/>
        <v>13.830555809868706</v>
      </c>
      <c r="X36" s="41">
        <v>-20.600000381469727</v>
      </c>
      <c r="Y36" s="42"/>
      <c r="Z36" s="43"/>
      <c r="AA36" s="43"/>
      <c r="AB36" s="44"/>
      <c r="AC36" s="45">
        <f t="shared" si="4"/>
        <v>129.28700256347656</v>
      </c>
      <c r="AD36" s="27">
        <f t="shared" si="0"/>
        <v>100.00000081746839</v>
      </c>
      <c r="AE36" s="28" t="str">
        <f>IF(AD36=100,"ОК"," ")</f>
        <v xml:space="preserve"> </v>
      </c>
      <c r="AF36" s="29">
        <v>129.28700256347656</v>
      </c>
      <c r="AG36" s="29"/>
      <c r="AH36" s="30"/>
      <c r="AI36" s="31">
        <v>0.57829999923706055</v>
      </c>
      <c r="AJ36" s="31">
        <v>19</v>
      </c>
    </row>
    <row r="37" spans="1:36" ht="15.75" customHeight="1" x14ac:dyDescent="0.25">
      <c r="A37" s="32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8">
        <v>8153</v>
      </c>
      <c r="P37" s="39">
        <v>34.130001068115234</v>
      </c>
      <c r="Q37" s="37">
        <f t="shared" si="1"/>
        <v>9.4805558522542324</v>
      </c>
      <c r="R37" s="38">
        <v>9043</v>
      </c>
      <c r="S37" s="39">
        <v>37.860000610351563</v>
      </c>
      <c r="T37" s="37">
        <f t="shared" si="2"/>
        <v>9.4805558522542324</v>
      </c>
      <c r="U37" s="40"/>
      <c r="V37" s="39"/>
      <c r="W37" s="37" t="str">
        <f t="shared" si="3"/>
        <v/>
      </c>
      <c r="X37" s="41"/>
      <c r="Y37" s="42"/>
      <c r="Z37" s="43"/>
      <c r="AA37" s="43"/>
      <c r="AB37" s="44"/>
      <c r="AC37" s="45">
        <f t="shared" si="4"/>
        <v>128.6919994354248</v>
      </c>
      <c r="AD37" s="27">
        <f t="shared" si="0"/>
        <v>0</v>
      </c>
      <c r="AE37" s="28" t="str">
        <f t="shared" si="5"/>
        <v xml:space="preserve"> </v>
      </c>
      <c r="AF37" s="29">
        <v>128.6919994354248</v>
      </c>
      <c r="AG37" s="29"/>
      <c r="AH37" s="30"/>
      <c r="AI37" s="31"/>
      <c r="AJ37" s="31"/>
    </row>
    <row r="38" spans="1:36" ht="15.75" customHeight="1" x14ac:dyDescent="0.25">
      <c r="A38" s="3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8">
        <v>8153</v>
      </c>
      <c r="P38" s="39">
        <v>34.130001068115234</v>
      </c>
      <c r="Q38" s="37">
        <f t="shared" si="1"/>
        <v>9.4805558522542324</v>
      </c>
      <c r="R38" s="38">
        <v>9043</v>
      </c>
      <c r="S38" s="39">
        <v>37.860000610351563</v>
      </c>
      <c r="T38" s="37">
        <f t="shared" si="2"/>
        <v>9.4805558522542324</v>
      </c>
      <c r="U38" s="40"/>
      <c r="V38" s="39"/>
      <c r="W38" s="37" t="str">
        <f t="shared" si="3"/>
        <v/>
      </c>
      <c r="X38" s="41"/>
      <c r="Y38" s="42"/>
      <c r="Z38" s="43"/>
      <c r="AA38" s="43"/>
      <c r="AB38" s="44"/>
      <c r="AC38" s="45">
        <f t="shared" si="4"/>
        <v>123.65400314331055</v>
      </c>
      <c r="AD38" s="27">
        <f t="shared" si="0"/>
        <v>0</v>
      </c>
      <c r="AE38" s="28" t="str">
        <f t="shared" si="5"/>
        <v xml:space="preserve"> </v>
      </c>
      <c r="AF38" s="29">
        <v>123.65400314331055</v>
      </c>
      <c r="AG38" s="29"/>
      <c r="AH38" s="30"/>
      <c r="AI38" s="31"/>
      <c r="AJ38" s="31"/>
    </row>
    <row r="39" spans="1:36" ht="15.75" customHeight="1" x14ac:dyDescent="0.25">
      <c r="A39" s="32">
        <v>28</v>
      </c>
      <c r="B39" s="33">
        <v>96.441001892089844</v>
      </c>
      <c r="C39" s="33">
        <v>1.9240000247955322</v>
      </c>
      <c r="D39" s="33">
        <v>0.59500002861022949</v>
      </c>
      <c r="E39" s="33">
        <v>9.6000000834465027E-2</v>
      </c>
      <c r="F39" s="33">
        <v>9.4999998807907104E-2</v>
      </c>
      <c r="G39" s="33">
        <v>0</v>
      </c>
      <c r="H39" s="33">
        <v>1.7999999225139618E-2</v>
      </c>
      <c r="I39" s="33">
        <v>1.3000000268220901E-2</v>
      </c>
      <c r="J39" s="33">
        <v>1.4000000432133675E-2</v>
      </c>
      <c r="K39" s="33">
        <v>8.999999612569809E-3</v>
      </c>
      <c r="L39" s="33">
        <v>0.6470000147819519</v>
      </c>
      <c r="M39" s="33">
        <v>0.14800000190734863</v>
      </c>
      <c r="N39" s="34">
        <v>0.69590002298355103</v>
      </c>
      <c r="O39" s="38">
        <v>8157</v>
      </c>
      <c r="P39" s="39">
        <v>34.159999847412109</v>
      </c>
      <c r="Q39" s="37">
        <f t="shared" si="1"/>
        <v>9.4888888465033627</v>
      </c>
      <c r="R39" s="38">
        <v>9047</v>
      </c>
      <c r="S39" s="39">
        <v>37.889999389648438</v>
      </c>
      <c r="T39" s="37">
        <f t="shared" si="2"/>
        <v>9.4888888465033627</v>
      </c>
      <c r="U39" s="40">
        <v>11903</v>
      </c>
      <c r="V39" s="39">
        <v>49.840000152587891</v>
      </c>
      <c r="W39" s="37">
        <f t="shared" si="3"/>
        <v>13.844444486829969</v>
      </c>
      <c r="X39" s="41">
        <v>-21.5</v>
      </c>
      <c r="Y39" s="42"/>
      <c r="Z39" s="43"/>
      <c r="AA39" s="43"/>
      <c r="AB39" s="44"/>
      <c r="AC39" s="45">
        <f t="shared" si="4"/>
        <v>151.15200233459473</v>
      </c>
      <c r="AD39" s="27">
        <f t="shared" si="0"/>
        <v>100.00000196136534</v>
      </c>
      <c r="AE39" s="28" t="str">
        <f t="shared" si="5"/>
        <v xml:space="preserve"> </v>
      </c>
      <c r="AF39" s="29">
        <v>151.15200233459473</v>
      </c>
      <c r="AG39" s="29"/>
      <c r="AH39" s="30"/>
      <c r="AI39" s="31">
        <v>0.57779997587203979</v>
      </c>
      <c r="AJ39" s="31">
        <v>18</v>
      </c>
    </row>
    <row r="40" spans="1:36" ht="15.75" customHeight="1" x14ac:dyDescent="0.25">
      <c r="A40" s="32">
        <v>29</v>
      </c>
      <c r="B40" s="33">
        <v>96.445999145507813</v>
      </c>
      <c r="C40" s="33">
        <v>1.9639999866485596</v>
      </c>
      <c r="D40" s="33">
        <v>0.61299997568130493</v>
      </c>
      <c r="E40" s="33">
        <v>9.8999999463558197E-2</v>
      </c>
      <c r="F40" s="33">
        <v>9.7000002861022949E-2</v>
      </c>
      <c r="G40" s="33">
        <v>3.0000000260770321E-3</v>
      </c>
      <c r="H40" s="33">
        <v>1.8999999389052391E-2</v>
      </c>
      <c r="I40" s="33">
        <v>1.4000000432133675E-2</v>
      </c>
      <c r="J40" s="33">
        <v>1.4999999664723873E-2</v>
      </c>
      <c r="K40" s="33">
        <v>7.0000002160668373E-3</v>
      </c>
      <c r="L40" s="33">
        <v>0.57499998807907104</v>
      </c>
      <c r="M40" s="33">
        <v>0.14800000190734863</v>
      </c>
      <c r="N40" s="34">
        <v>0.69620001316070557</v>
      </c>
      <c r="O40" s="38">
        <v>8171</v>
      </c>
      <c r="P40" s="39">
        <v>34.209999084472656</v>
      </c>
      <c r="Q40" s="37">
        <f t="shared" si="1"/>
        <v>9.5027775234646263</v>
      </c>
      <c r="R40" s="38">
        <v>9061</v>
      </c>
      <c r="S40" s="39">
        <v>37.939998626708984</v>
      </c>
      <c r="T40" s="37">
        <f t="shared" si="2"/>
        <v>9.5027775234646263</v>
      </c>
      <c r="U40" s="40">
        <v>11919</v>
      </c>
      <c r="V40" s="39">
        <v>49.909999847412109</v>
      </c>
      <c r="W40" s="37">
        <f t="shared" si="3"/>
        <v>13.863888846503363</v>
      </c>
      <c r="X40" s="41">
        <v>-19.5</v>
      </c>
      <c r="Y40" s="42"/>
      <c r="Z40" s="43" t="s">
        <v>48</v>
      </c>
      <c r="AA40" s="43" t="s">
        <v>48</v>
      </c>
      <c r="AB40" s="43" t="s">
        <v>48</v>
      </c>
      <c r="AC40" s="45">
        <f t="shared" si="4"/>
        <v>269.70000076293945</v>
      </c>
      <c r="AD40" s="27">
        <f t="shared" si="0"/>
        <v>99.999999099876732</v>
      </c>
      <c r="AE40" s="28" t="str">
        <f t="shared" si="5"/>
        <v xml:space="preserve"> </v>
      </c>
      <c r="AF40" s="29">
        <v>269.70000076293945</v>
      </c>
      <c r="AG40" s="29"/>
      <c r="AH40" s="30"/>
      <c r="AI40" s="31">
        <v>0.57800000905990601</v>
      </c>
      <c r="AJ40" s="31">
        <v>18</v>
      </c>
    </row>
    <row r="41" spans="1:36" ht="15.75" customHeight="1" x14ac:dyDescent="0.25">
      <c r="A41" s="32">
        <v>30</v>
      </c>
      <c r="B41" s="33">
        <v>96.439002990722656</v>
      </c>
      <c r="C41" s="33">
        <v>1.9650000333786011</v>
      </c>
      <c r="D41" s="33">
        <v>0.6119999885559082</v>
      </c>
      <c r="E41" s="33">
        <v>9.7999997437000275E-2</v>
      </c>
      <c r="F41" s="33">
        <v>9.7000002861022949E-2</v>
      </c>
      <c r="G41" s="33">
        <v>2.0000000949949026E-3</v>
      </c>
      <c r="H41" s="33">
        <v>1.8999999389052391E-2</v>
      </c>
      <c r="I41" s="33">
        <v>1.4000000432133675E-2</v>
      </c>
      <c r="J41" s="33">
        <v>1.4999999664723873E-2</v>
      </c>
      <c r="K41" s="33">
        <v>8.999999612569809E-3</v>
      </c>
      <c r="L41" s="33">
        <v>0.57400000095367432</v>
      </c>
      <c r="M41" s="33">
        <v>0.15600000321865082</v>
      </c>
      <c r="N41" s="34">
        <v>0.69630002975463867</v>
      </c>
      <c r="O41" s="38">
        <v>8169</v>
      </c>
      <c r="P41" s="39">
        <v>34.200000762939453</v>
      </c>
      <c r="Q41" s="37">
        <f t="shared" si="1"/>
        <v>9.5000002119276257</v>
      </c>
      <c r="R41" s="38">
        <v>9060</v>
      </c>
      <c r="S41" s="39">
        <v>37.939998626708984</v>
      </c>
      <c r="T41" s="37">
        <f t="shared" si="2"/>
        <v>9.5000002119276257</v>
      </c>
      <c r="U41" s="40">
        <v>11916</v>
      </c>
      <c r="V41" s="39">
        <v>49.900001525878906</v>
      </c>
      <c r="W41" s="37">
        <f t="shared" si="3"/>
        <v>13.861111534966362</v>
      </c>
      <c r="X41" s="41">
        <v>-21.100000381469727</v>
      </c>
      <c r="Y41" s="42"/>
      <c r="Z41" s="43"/>
      <c r="AA41" s="43"/>
      <c r="AB41" s="44"/>
      <c r="AC41" s="45">
        <f t="shared" si="4"/>
        <v>346.51899528503418</v>
      </c>
      <c r="AD41" s="27">
        <f t="shared" si="0"/>
        <v>100.00000301632099</v>
      </c>
      <c r="AE41" s="28" t="str">
        <f t="shared" si="5"/>
        <v xml:space="preserve"> </v>
      </c>
      <c r="AF41" s="29">
        <v>346.51899528503418</v>
      </c>
      <c r="AG41" s="29"/>
      <c r="AH41" s="30"/>
      <c r="AI41" s="31">
        <v>0.57810002565383911</v>
      </c>
      <c r="AJ41" s="31">
        <v>18</v>
      </c>
    </row>
    <row r="42" spans="1:36" ht="15.75" customHeight="1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8"/>
      <c r="P42" s="39"/>
      <c r="Q42" s="37" t="str">
        <f t="shared" si="1"/>
        <v/>
      </c>
      <c r="R42" s="38"/>
      <c r="S42" s="39"/>
      <c r="T42" s="37" t="str">
        <f t="shared" si="2"/>
        <v/>
      </c>
      <c r="U42" s="40"/>
      <c r="V42" s="39"/>
      <c r="W42" s="37" t="str">
        <f t="shared" si="3"/>
        <v/>
      </c>
      <c r="X42" s="41"/>
      <c r="Y42" s="42"/>
      <c r="Z42" s="43"/>
      <c r="AA42" s="43"/>
      <c r="AB42" s="44"/>
      <c r="AC42" s="45" t="str">
        <f t="shared" si="4"/>
        <v/>
      </c>
      <c r="AD42" s="27">
        <f t="shared" si="0"/>
        <v>0</v>
      </c>
      <c r="AE42" s="28" t="str">
        <f t="shared" si="5"/>
        <v xml:space="preserve"> </v>
      </c>
      <c r="AF42" s="29"/>
      <c r="AG42" s="29"/>
      <c r="AH42" s="30"/>
      <c r="AI42" s="31"/>
      <c r="AJ42" s="31"/>
    </row>
    <row r="43" spans="1:36" ht="15.75" customHeight="1" x14ac:dyDescent="0.25">
      <c r="A43" s="32"/>
      <c r="B43" s="4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7"/>
      <c r="N43" s="34"/>
      <c r="O43" s="38"/>
      <c r="P43" s="39"/>
      <c r="Q43" s="37" t="str">
        <f t="shared" si="1"/>
        <v/>
      </c>
      <c r="R43" s="38"/>
      <c r="S43" s="39"/>
      <c r="T43" s="37" t="str">
        <f t="shared" si="2"/>
        <v/>
      </c>
      <c r="U43" s="40"/>
      <c r="V43" s="39"/>
      <c r="W43" s="37" t="str">
        <f t="shared" si="3"/>
        <v/>
      </c>
      <c r="X43" s="41"/>
      <c r="Y43" s="42"/>
      <c r="Z43" s="43"/>
      <c r="AA43" s="43"/>
      <c r="AB43" s="44"/>
      <c r="AC43" s="45" t="str">
        <f t="shared" si="4"/>
        <v/>
      </c>
      <c r="AD43" s="27">
        <f t="shared" si="0"/>
        <v>0</v>
      </c>
      <c r="AE43" s="28" t="str">
        <f t="shared" si="5"/>
        <v xml:space="preserve"> </v>
      </c>
      <c r="AF43" s="29"/>
      <c r="AG43" s="29"/>
      <c r="AH43" s="30"/>
      <c r="AI43" s="31"/>
      <c r="AJ43" s="31"/>
    </row>
    <row r="44" spans="1:36" ht="15.75" customHeight="1" thickBot="1" x14ac:dyDescent="0.3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3"/>
      <c r="P44" s="54"/>
      <c r="Q44" s="37" t="str">
        <f t="shared" si="1"/>
        <v/>
      </c>
      <c r="R44" s="53"/>
      <c r="S44" s="54"/>
      <c r="T44" s="37" t="str">
        <f t="shared" si="2"/>
        <v/>
      </c>
      <c r="U44" s="55"/>
      <c r="V44" s="54"/>
      <c r="W44" s="56" t="str">
        <f t="shared" si="3"/>
        <v/>
      </c>
      <c r="X44" s="57"/>
      <c r="Y44" s="58"/>
      <c r="Z44" s="59"/>
      <c r="AA44" s="60"/>
      <c r="AB44" s="61"/>
      <c r="AC44" s="45" t="str">
        <f t="shared" si="4"/>
        <v/>
      </c>
      <c r="AD44" s="27">
        <f t="shared" si="0"/>
        <v>0</v>
      </c>
      <c r="AE44" s="28" t="str">
        <f t="shared" si="5"/>
        <v xml:space="preserve"> </v>
      </c>
      <c r="AF44" s="29"/>
      <c r="AG44" s="29"/>
      <c r="AH44" s="30"/>
      <c r="AI44" s="31"/>
      <c r="AJ44" s="31"/>
    </row>
    <row r="45" spans="1:36" ht="15" customHeight="1" thickBot="1" x14ac:dyDescent="0.3">
      <c r="A45" s="116" t="s">
        <v>49</v>
      </c>
      <c r="B45" s="116"/>
      <c r="C45" s="116"/>
      <c r="D45" s="116"/>
      <c r="E45" s="116"/>
      <c r="F45" s="116"/>
      <c r="G45" s="116"/>
      <c r="H45" s="117"/>
      <c r="I45" s="118" t="s">
        <v>50</v>
      </c>
      <c r="J45" s="119"/>
      <c r="K45" s="62">
        <v>0</v>
      </c>
      <c r="L45" s="120" t="s">
        <v>51</v>
      </c>
      <c r="M45" s="121"/>
      <c r="N45" s="63">
        <v>0</v>
      </c>
      <c r="O45" s="122">
        <f>SUMPRODUCT(O12:O44,AC12:AC44)/SUM(AC12:AC44)</f>
        <v>8171.833014304264</v>
      </c>
      <c r="P45" s="124">
        <f>SUMPRODUCT(P12:P44,AC12:AC44)/SUM(AC12:AC44)</f>
        <v>34.215464428911638</v>
      </c>
      <c r="Q45" s="124">
        <f>SUMPRODUCT(Q12:Q44,AC12:AC44)/SUM(AC12:AC44)</f>
        <v>9.5042956746976799</v>
      </c>
      <c r="R45" s="126">
        <f>SUMPRODUCT(R12:R44,AC12:AC44)/SUM(AC12:AC44)</f>
        <v>9062.7553411897807</v>
      </c>
      <c r="S45" s="124">
        <f>SUMPRODUCT(S12:S44,AC12:AC44)/SUM(AC12:AC44)</f>
        <v>37.951091449246931</v>
      </c>
      <c r="T45" s="132">
        <f>SUMPRODUCT(T12:T44,AC12:AC44)/SUM(AC12:AC44)</f>
        <v>9.5042956746976799</v>
      </c>
      <c r="U45" s="64"/>
      <c r="V45" s="65"/>
      <c r="W45" s="65"/>
      <c r="X45" s="65"/>
      <c r="Y45" s="65"/>
      <c r="Z45" s="65"/>
      <c r="AA45" s="134" t="s">
        <v>52</v>
      </c>
      <c r="AB45" s="135"/>
      <c r="AC45" s="66">
        <v>5265.4430000000002</v>
      </c>
      <c r="AD45" s="27"/>
      <c r="AE45" s="28"/>
      <c r="AF45" s="30"/>
      <c r="AG45" s="30"/>
      <c r="AH45" s="30"/>
    </row>
    <row r="46" spans="1:36" ht="19.5" customHeight="1" thickBot="1" x14ac:dyDescent="0.3">
      <c r="A46" s="67"/>
      <c r="B46" s="68"/>
      <c r="C46" s="68"/>
      <c r="D46" s="68"/>
      <c r="E46" s="68"/>
      <c r="F46" s="68"/>
      <c r="G46" s="68"/>
      <c r="H46" s="136" t="s">
        <v>53</v>
      </c>
      <c r="I46" s="137"/>
      <c r="J46" s="137"/>
      <c r="K46" s="137"/>
      <c r="L46" s="137"/>
      <c r="M46" s="137"/>
      <c r="N46" s="138"/>
      <c r="O46" s="123"/>
      <c r="P46" s="125"/>
      <c r="Q46" s="125"/>
      <c r="R46" s="127"/>
      <c r="S46" s="125"/>
      <c r="T46" s="133"/>
      <c r="U46" s="64"/>
      <c r="V46" s="68"/>
      <c r="W46" s="68"/>
      <c r="X46" s="68"/>
      <c r="Y46" s="68"/>
      <c r="Z46" s="68"/>
      <c r="AA46" s="68"/>
      <c r="AB46" s="68"/>
      <c r="AC46" s="69"/>
      <c r="AE46" s="113" t="s">
        <v>54</v>
      </c>
      <c r="AF46" s="113"/>
      <c r="AG46" s="70" t="s">
        <v>55</v>
      </c>
    </row>
    <row r="47" spans="1:36" ht="18.75" customHeight="1" x14ac:dyDescent="0.25">
      <c r="AE47" s="113" t="s">
        <v>56</v>
      </c>
      <c r="AF47" s="113"/>
      <c r="AG47" s="31"/>
    </row>
    <row r="48" spans="1:36" x14ac:dyDescent="0.25">
      <c r="B48" s="71" t="s">
        <v>57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 t="s">
        <v>58</v>
      </c>
      <c r="O48" s="72"/>
      <c r="P48" s="72"/>
      <c r="Q48" s="72"/>
      <c r="R48" s="72"/>
      <c r="S48" s="72"/>
      <c r="T48" s="72"/>
      <c r="U48" s="72"/>
      <c r="V48" s="72" t="s">
        <v>59</v>
      </c>
      <c r="AE48" s="113" t="s">
        <v>60</v>
      </c>
      <c r="AF48" s="113"/>
      <c r="AG48" s="31"/>
    </row>
    <row r="49" spans="2:33" x14ac:dyDescent="0.25">
      <c r="D49" s="73"/>
      <c r="O49" s="74" t="s">
        <v>61</v>
      </c>
      <c r="P49" s="75"/>
      <c r="Q49" s="75"/>
      <c r="R49" s="74" t="s">
        <v>62</v>
      </c>
      <c r="S49" s="75"/>
      <c r="T49" s="75"/>
      <c r="U49" s="75"/>
      <c r="V49" s="74" t="s">
        <v>63</v>
      </c>
      <c r="AE49" s="113"/>
      <c r="AF49" s="113"/>
      <c r="AG49" s="31"/>
    </row>
    <row r="50" spans="2:33" x14ac:dyDescent="0.25">
      <c r="B50" s="71" t="s">
        <v>64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 t="s">
        <v>65</v>
      </c>
      <c r="O50" s="72"/>
      <c r="P50" s="72"/>
      <c r="Q50" s="72"/>
      <c r="R50" s="72"/>
      <c r="S50" s="72"/>
      <c r="T50" s="72"/>
      <c r="U50" s="72"/>
      <c r="V50" s="72" t="str">
        <f>V48</f>
        <v>01.12.2016</v>
      </c>
      <c r="AE50" s="113"/>
      <c r="AF50" s="113"/>
      <c r="AG50" s="31"/>
    </row>
    <row r="51" spans="2:33" x14ac:dyDescent="0.25">
      <c r="E51" s="73"/>
      <c r="O51" s="74" t="s">
        <v>61</v>
      </c>
      <c r="P51" s="75"/>
      <c r="Q51" s="75"/>
      <c r="R51" s="74" t="s">
        <v>62</v>
      </c>
      <c r="S51" s="75"/>
      <c r="T51" s="75"/>
      <c r="U51" s="75"/>
      <c r="V51" s="74" t="s">
        <v>63</v>
      </c>
      <c r="AE51" s="113"/>
      <c r="AF51" s="113"/>
      <c r="AG51" s="31"/>
    </row>
    <row r="52" spans="2:33" x14ac:dyDescent="0.25">
      <c r="B52" s="71" t="s">
        <v>66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 t="s">
        <v>67</v>
      </c>
      <c r="O52" s="72"/>
      <c r="P52" s="72"/>
      <c r="Q52" s="72"/>
      <c r="R52" s="72"/>
      <c r="S52" s="72"/>
      <c r="T52" s="72"/>
      <c r="U52" s="72"/>
      <c r="V52" s="72" t="str">
        <f>V48</f>
        <v>01.12.2016</v>
      </c>
      <c r="AE52" s="113"/>
      <c r="AF52" s="113"/>
      <c r="AG52" s="31"/>
    </row>
    <row r="53" spans="2:33" x14ac:dyDescent="0.25">
      <c r="E53" s="73"/>
      <c r="O53" s="74" t="s">
        <v>61</v>
      </c>
      <c r="P53" s="75"/>
      <c r="Q53" s="75"/>
      <c r="R53" s="74" t="s">
        <v>62</v>
      </c>
      <c r="S53" s="75"/>
      <c r="T53" s="75"/>
      <c r="U53" s="75"/>
      <c r="V53" s="74" t="s">
        <v>63</v>
      </c>
      <c r="AE53" s="113"/>
      <c r="AF53" s="113"/>
      <c r="AG53" s="31"/>
    </row>
    <row r="54" spans="2:33" x14ac:dyDescent="0.25">
      <c r="B54" s="3" t="s">
        <v>68</v>
      </c>
      <c r="AE54" s="113"/>
      <c r="AF54" s="113"/>
      <c r="AG54" s="31"/>
    </row>
  </sheetData>
  <mergeCells count="55">
    <mergeCell ref="AE54:AF54"/>
    <mergeCell ref="AE48:AF48"/>
    <mergeCell ref="AE49:AF49"/>
    <mergeCell ref="AE50:AF50"/>
    <mergeCell ref="AE51:AF51"/>
    <mergeCell ref="AE52:AF52"/>
    <mergeCell ref="AE53:AF53"/>
    <mergeCell ref="S45:S46"/>
    <mergeCell ref="T45:T46"/>
    <mergeCell ref="AA45:AB45"/>
    <mergeCell ref="H46:N46"/>
    <mergeCell ref="AE46:AF46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Тер.У</vt:lpstr>
      <vt:lpstr>Тер.У!Print_Area</vt:lpstr>
      <vt:lpstr>Тер.У!Область_печати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2016-12-07T13:39:19Z</dcterms:created>
  <dcterms:modified xsi:type="dcterms:W3CDTF">2016-12-07T14:31:38Z</dcterms:modified>
</cp:coreProperties>
</file>