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D39" i="1"/>
  <c r="AE39" i="1" s="1"/>
  <c r="AD40" i="1"/>
  <c r="AE40" i="1" s="1"/>
  <c r="AD41" i="1"/>
  <c r="AD11" i="1"/>
  <c r="AE11" i="1" s="1"/>
  <c r="AE30" i="1"/>
  <c r="AE41" i="1"/>
  <c r="AE38" i="1"/>
  <c r="AE37" i="1"/>
  <c r="AE31" i="1"/>
  <c r="AE26" i="1"/>
  <c r="AE22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<sst xmlns="http://schemas.openxmlformats.org/spreadsheetml/2006/main" count="67" uniqueCount="59">
  <si>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</si>
  <si>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</si>
  <si>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</si>
  <si>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</si>
  <si>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</si>
  <si>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</si>
  <si>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</si>
  <si>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</si>
  <si>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</si>
  <si>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</si>
  <si>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</si>
  <si>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</si>
  <si>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</si>
  <si>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</si>
  <si>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</si>
  <si>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</si>
  <si>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</si>
  <si>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</si>
  <si>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</si>
  <si>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</si>
  <si>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</si>
  <si>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</si>
  <si>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</si>
  <si>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</si>
  <si>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</si>
  <si>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</si>
  <si>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</si>
  <si>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</si>
  <si>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</si>
  <si>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</si>
  <si>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</si>
  <si>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</si>
  <si>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</si>
  <si>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</si>
  <si>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</si>
  <si>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</si>
  <si>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</si>
  <si>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</si>
  <si>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</si>
  <si>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</si>
  <si>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</si>
  <si>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</si>
  <si>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</si>
  <si>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</si>
  <si>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</si>
  <si>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</si>
  <si>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</si>
  <si>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переданого Тернопільським ЛВУМГ та прийнятого ДП "Кременець УПРГ"</t>
  </si>
  <si>
    <t>за період з 01.11.2016р. по 30.11.2016р.</t>
  </si>
  <si>
    <t>Філія "УМГ "ЛЬВІВТРАНСГАЗ"</t>
  </si>
  <si>
    <t>Тернопільським  п/м Тернопільського  ЛВУМГ</t>
  </si>
  <si>
    <r>
      <t xml:space="preserve">Свідоцтво </t>
    </r>
    <r>
      <rPr>
        <b/>
        <sz val="8"/>
        <rFont val="Arial"/>
        <family val="2"/>
        <charset val="204"/>
      </rPr>
      <t>№ РХ-1391/14</t>
    </r>
    <r>
      <rPr>
        <sz val="8"/>
        <rFont val="Arial"/>
        <family val="2"/>
        <charset val="204"/>
      </rPr>
      <t xml:space="preserve"> чинне до 18.12.17</t>
    </r>
    <r>
      <rPr>
        <b/>
        <sz val="8"/>
        <rFont val="Arial"/>
        <family val="2"/>
        <charset val="204"/>
      </rPr>
      <t>р.</t>
    </r>
  </si>
  <si>
    <t>по ГРС Почаїв ВОГ№2 "на с. Лидихів".</t>
  </si>
  <si>
    <t xml:space="preserve">Головний інженер Тернопільського ЛВУМГ                                                                                   Тарапата Я.І.                                                                                   </t>
  </si>
  <si>
    <t xml:space="preserve">Хімік ІІ кат.                                                                                                                                                 Снігур О.Б.                                                                                         </t>
  </si>
  <si>
    <t xml:space="preserve">Начальник служби газовимірювань та метрології                                                                            Лукавий Р.М.                                                                                 </t>
  </si>
  <si>
    <t>не вияв</t>
  </si>
  <si>
    <r>
      <t xml:space="preserve">газопроводу    КЗУ І , місце відбору газу </t>
    </r>
    <r>
      <rPr>
        <b/>
        <sz val="11"/>
        <color theme="1"/>
        <rFont val="Times New Roman"/>
        <family val="1"/>
        <charset val="204"/>
      </rPr>
      <t xml:space="preserve"> ГРС Тернопіль     </t>
    </r>
    <r>
      <rPr>
        <sz val="11"/>
        <color theme="1"/>
        <rFont val="Times New Roman"/>
        <family val="1"/>
        <charset val="204"/>
      </rPr>
      <t xml:space="preserve">                            </t>
    </r>
  </si>
  <si>
    <t>Маршрут №222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</si>
</sst>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/>
    <xf numFmtId="0" fontId="10" fillId="0" borderId="0" xfId="0" applyFont="1" applyFill="1" applyAlignment="1">
      <alignment horizontal="center"/>
    </xf>
    <xf numFmtId="2" fontId="0" fillId="0" borderId="0" xfId="0" applyNumberFormat="1" applyFill="1" applyProtection="1"/>
    <xf numFmtId="0" fontId="0" fillId="0" borderId="0" xfId="0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165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/>
    <xf numFmtId="0" fontId="10" fillId="2" borderId="0" xfId="0" applyFont="1" applyFill="1" applyAlignment="1">
      <alignment horizontal="center"/>
    </xf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AA2" sqref="AA2:AC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8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21</v>
      </c>
      <c r="B1" s="2"/>
      <c r="C1" s="2"/>
      <c r="D1" s="2"/>
      <c r="M1" s="14" t="s">
        <v>4</v>
      </c>
    </row>
    <row r="2" spans="1:34" x14ac:dyDescent="0.25">
      <c r="A2" s="12" t="s">
        <v>49</v>
      </c>
      <c r="B2" s="2"/>
      <c r="C2" s="13"/>
      <c r="D2" s="2"/>
      <c r="F2" s="2"/>
      <c r="G2" s="2"/>
      <c r="H2" s="2"/>
      <c r="I2" s="2"/>
      <c r="J2" s="2"/>
      <c r="K2" s="3" t="s">
        <v>47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AA2" s="125" t="s">
        <v>58</v>
      </c>
      <c r="AB2" s="125"/>
      <c r="AC2" s="125"/>
    </row>
    <row r="3" spans="1:34" ht="13.5" customHeight="1" x14ac:dyDescent="0.25">
      <c r="A3" s="12" t="s">
        <v>50</v>
      </c>
      <c r="C3" s="3"/>
      <c r="F3" s="2"/>
      <c r="G3" s="2"/>
      <c r="H3" s="2"/>
      <c r="I3" s="2"/>
      <c r="J3" s="2"/>
      <c r="K3" s="16" t="s">
        <v>52</v>
      </c>
      <c r="Z3" s="15"/>
      <c r="AA3" s="15"/>
      <c r="AB3" s="15"/>
      <c r="AC3" s="15"/>
    </row>
    <row r="4" spans="1:34" x14ac:dyDescent="0.25">
      <c r="A4" s="11" t="s">
        <v>22</v>
      </c>
      <c r="G4" s="2"/>
      <c r="H4" s="2"/>
      <c r="I4" s="2"/>
      <c r="K4" s="1" t="s">
        <v>27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4" x14ac:dyDescent="0.25">
      <c r="A5" s="11" t="s">
        <v>51</v>
      </c>
      <c r="F5" s="2"/>
      <c r="G5" s="2"/>
      <c r="H5" s="2"/>
      <c r="K5" s="124" t="s">
        <v>57</v>
      </c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3" t="s">
        <v>48</v>
      </c>
      <c r="X5" s="15"/>
      <c r="Y5" s="15"/>
      <c r="Z5" s="15"/>
    </row>
    <row r="6" spans="1:34" ht="5.25" customHeight="1" thickBot="1" x14ac:dyDescent="0.3"/>
    <row r="7" spans="1:34" ht="26.25" customHeight="1" thickBot="1" x14ac:dyDescent="0.3">
      <c r="A7" s="115" t="s">
        <v>0</v>
      </c>
      <c r="B7" s="77" t="s">
        <v>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77" t="s">
        <v>32</v>
      </c>
      <c r="O7" s="107"/>
      <c r="P7" s="107"/>
      <c r="Q7" s="107"/>
      <c r="R7" s="107"/>
      <c r="S7" s="107"/>
      <c r="T7" s="107"/>
      <c r="U7" s="107"/>
      <c r="V7" s="107"/>
      <c r="W7" s="108"/>
      <c r="X7" s="122" t="s">
        <v>26</v>
      </c>
      <c r="Y7" s="120" t="s">
        <v>2</v>
      </c>
      <c r="Z7" s="118" t="s">
        <v>18</v>
      </c>
      <c r="AA7" s="118" t="s">
        <v>19</v>
      </c>
      <c r="AB7" s="87" t="s">
        <v>20</v>
      </c>
      <c r="AC7" s="115" t="s">
        <v>16</v>
      </c>
    </row>
    <row r="8" spans="1:34" ht="16.5" customHeight="1" thickBot="1" x14ac:dyDescent="0.3">
      <c r="A8" s="117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93" t="s">
        <v>28</v>
      </c>
      <c r="O8" s="22" t="s">
        <v>30</v>
      </c>
      <c r="P8" s="22"/>
      <c r="Q8" s="22"/>
      <c r="R8" s="22"/>
      <c r="S8" s="22"/>
      <c r="T8" s="22"/>
      <c r="U8" s="22"/>
      <c r="V8" s="22" t="s">
        <v>31</v>
      </c>
      <c r="W8" s="29"/>
      <c r="X8" s="123"/>
      <c r="Y8" s="121"/>
      <c r="Z8" s="119"/>
      <c r="AA8" s="119"/>
      <c r="AB8" s="88"/>
      <c r="AC8" s="116"/>
    </row>
    <row r="9" spans="1:34" ht="15" customHeight="1" x14ac:dyDescent="0.25">
      <c r="A9" s="117"/>
      <c r="B9" s="89" t="s">
        <v>35</v>
      </c>
      <c r="C9" s="91" t="s">
        <v>36</v>
      </c>
      <c r="D9" s="91" t="s">
        <v>37</v>
      </c>
      <c r="E9" s="91" t="s">
        <v>42</v>
      </c>
      <c r="F9" s="91" t="s">
        <v>43</v>
      </c>
      <c r="G9" s="91" t="s">
        <v>40</v>
      </c>
      <c r="H9" s="91" t="s">
        <v>44</v>
      </c>
      <c r="I9" s="91" t="s">
        <v>41</v>
      </c>
      <c r="J9" s="91" t="s">
        <v>39</v>
      </c>
      <c r="K9" s="91" t="s">
        <v>38</v>
      </c>
      <c r="L9" s="91" t="s">
        <v>45</v>
      </c>
      <c r="M9" s="75" t="s">
        <v>46</v>
      </c>
      <c r="N9" s="94"/>
      <c r="O9" s="83" t="s">
        <v>33</v>
      </c>
      <c r="P9" s="85" t="s">
        <v>10</v>
      </c>
      <c r="Q9" s="87" t="s">
        <v>11</v>
      </c>
      <c r="R9" s="89" t="s">
        <v>34</v>
      </c>
      <c r="S9" s="91" t="s">
        <v>12</v>
      </c>
      <c r="T9" s="75" t="s">
        <v>13</v>
      </c>
      <c r="U9" s="96" t="s">
        <v>29</v>
      </c>
      <c r="V9" s="91" t="s">
        <v>14</v>
      </c>
      <c r="W9" s="75" t="s">
        <v>15</v>
      </c>
      <c r="X9" s="123"/>
      <c r="Y9" s="121"/>
      <c r="Z9" s="119"/>
      <c r="AA9" s="119"/>
      <c r="AB9" s="88"/>
      <c r="AC9" s="116"/>
    </row>
    <row r="10" spans="1:34" ht="92.25" customHeight="1" x14ac:dyDescent="0.25">
      <c r="A10" s="117"/>
      <c r="B10" s="90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76"/>
      <c r="N10" s="95"/>
      <c r="O10" s="84"/>
      <c r="P10" s="86"/>
      <c r="Q10" s="88"/>
      <c r="R10" s="90"/>
      <c r="S10" s="92"/>
      <c r="T10" s="76"/>
      <c r="U10" s="97"/>
      <c r="V10" s="92"/>
      <c r="W10" s="76"/>
      <c r="X10" s="123"/>
      <c r="Y10" s="121"/>
      <c r="Z10" s="119"/>
      <c r="AA10" s="119"/>
      <c r="AB10" s="88"/>
      <c r="AC10" s="116"/>
    </row>
    <row r="11" spans="1:34" s="72" customFormat="1" x14ac:dyDescent="0.25">
      <c r="A11" s="56">
        <v>1</v>
      </c>
      <c r="B11" s="57">
        <v>90.111999999999995</v>
      </c>
      <c r="C11" s="57">
        <v>4.8040000000000003</v>
      </c>
      <c r="D11" s="57">
        <v>1.004</v>
      </c>
      <c r="E11" s="57">
        <v>0.111</v>
      </c>
      <c r="F11" s="57">
        <v>0.161</v>
      </c>
      <c r="G11" s="57">
        <v>4.0000000000000001E-3</v>
      </c>
      <c r="H11" s="57">
        <v>4.5999999999999999E-2</v>
      </c>
      <c r="I11" s="57">
        <v>4.9000000000000002E-2</v>
      </c>
      <c r="J11" s="57">
        <v>3.1E-2</v>
      </c>
      <c r="K11" s="57">
        <v>1.2E-2</v>
      </c>
      <c r="L11" s="57">
        <v>1.579</v>
      </c>
      <c r="M11" s="57">
        <v>2.0870000000000002</v>
      </c>
      <c r="N11" s="58">
        <v>0.74850000000000005</v>
      </c>
      <c r="O11" s="59">
        <v>8200.42</v>
      </c>
      <c r="P11" s="60">
        <v>34.333500000000001</v>
      </c>
      <c r="Q11" s="61">
        <v>9.5371000000000006</v>
      </c>
      <c r="R11" s="62">
        <v>9080.0499999999993</v>
      </c>
      <c r="S11" s="63">
        <v>38.016399999999997</v>
      </c>
      <c r="T11" s="64">
        <v>10.5601</v>
      </c>
      <c r="U11" s="65">
        <v>11518.24</v>
      </c>
      <c r="V11" s="60">
        <v>48.224499999999999</v>
      </c>
      <c r="W11" s="66">
        <v>13.3957</v>
      </c>
      <c r="X11" s="67">
        <v>-11.7</v>
      </c>
      <c r="Y11" s="60">
        <v>-12.6</v>
      </c>
      <c r="Z11" s="60"/>
      <c r="AA11" s="60"/>
      <c r="AB11" s="66"/>
      <c r="AC11" s="68">
        <v>14.067</v>
      </c>
      <c r="AD11" s="69">
        <f>SUM(B11:M11)+$K$42+$N$42</f>
        <v>100.00000000000003</v>
      </c>
      <c r="AE11" s="70" t="str">
        <f>IF(AD11=100,"ОК"," ")</f>
        <v>ОК</v>
      </c>
      <c r="AF11" s="71"/>
      <c r="AG11" s="71"/>
      <c r="AH11" s="71"/>
    </row>
    <row r="12" spans="1:34" x14ac:dyDescent="0.25">
      <c r="A12" s="30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0"/>
      <c r="O12" s="20">
        <v>8200.42</v>
      </c>
      <c r="P12" s="42">
        <v>34.333500000000001</v>
      </c>
      <c r="Q12" s="41">
        <v>9.5371000000000006</v>
      </c>
      <c r="R12" s="19">
        <v>9080.0499999999993</v>
      </c>
      <c r="S12" s="20">
        <v>38.016399999999997</v>
      </c>
      <c r="T12" s="24">
        <v>10.5601</v>
      </c>
      <c r="U12" s="23"/>
      <c r="V12" s="20"/>
      <c r="W12" s="24"/>
      <c r="X12" s="23"/>
      <c r="Y12" s="20"/>
      <c r="Z12" s="20"/>
      <c r="AA12" s="20"/>
      <c r="AB12" s="24"/>
      <c r="AC12" s="37">
        <v>14.176</v>
      </c>
      <c r="AD12" s="17">
        <f t="shared" ref="AD12:AD41" si="0">SUM(B12:M12)+$K$42+$N$42</f>
        <v>0</v>
      </c>
      <c r="AE12" s="18" t="str">
        <f>IF(AD12=100,"ОК"," ")</f>
        <v xml:space="preserve"> </v>
      </c>
      <c r="AF12" s="8"/>
      <c r="AG12" s="8"/>
      <c r="AH12" s="8"/>
    </row>
    <row r="13" spans="1:34" x14ac:dyDescent="0.25">
      <c r="A13" s="30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0"/>
      <c r="O13" s="19">
        <v>8200.42</v>
      </c>
      <c r="P13" s="20">
        <v>34.333500000000001</v>
      </c>
      <c r="Q13" s="41">
        <v>9.5371000000000006</v>
      </c>
      <c r="R13" s="19">
        <v>9080.0499999999993</v>
      </c>
      <c r="S13" s="20">
        <v>38.016399999999997</v>
      </c>
      <c r="T13" s="24">
        <v>10.5601</v>
      </c>
      <c r="U13" s="23"/>
      <c r="V13" s="20"/>
      <c r="W13" s="24"/>
      <c r="X13" s="23"/>
      <c r="Y13" s="20"/>
      <c r="Z13" s="20"/>
      <c r="AA13" s="20"/>
      <c r="AB13" s="24"/>
      <c r="AC13" s="37">
        <v>14.663</v>
      </c>
      <c r="AD13" s="17">
        <f t="shared" si="0"/>
        <v>0</v>
      </c>
      <c r="AE13" s="18" t="str">
        <f>IF(AD13=100,"ОК"," ")</f>
        <v xml:space="preserve"> </v>
      </c>
      <c r="AF13" s="8"/>
      <c r="AG13" s="8"/>
      <c r="AH13" s="8"/>
    </row>
    <row r="14" spans="1:34" x14ac:dyDescent="0.25">
      <c r="A14" s="30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0"/>
      <c r="O14" s="19">
        <v>8200.42</v>
      </c>
      <c r="P14" s="20">
        <v>34.333500000000001</v>
      </c>
      <c r="Q14" s="24">
        <v>9.5371000000000006</v>
      </c>
      <c r="R14" s="19">
        <v>9080.0499999999993</v>
      </c>
      <c r="S14" s="20">
        <v>38.016399999999997</v>
      </c>
      <c r="T14" s="24">
        <v>10.5601</v>
      </c>
      <c r="U14" s="23"/>
      <c r="V14" s="20"/>
      <c r="W14" s="24"/>
      <c r="X14" s="23"/>
      <c r="Y14" s="20"/>
      <c r="Z14" s="20"/>
      <c r="AA14" s="20"/>
      <c r="AB14" s="24"/>
      <c r="AC14" s="37">
        <v>15.88</v>
      </c>
      <c r="AD14" s="17">
        <f t="shared" si="0"/>
        <v>0</v>
      </c>
      <c r="AE14" s="18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0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0"/>
      <c r="O15" s="19">
        <v>8200.42</v>
      </c>
      <c r="P15" s="20">
        <v>34.333500000000001</v>
      </c>
      <c r="Q15" s="24">
        <v>9.5371000000000006</v>
      </c>
      <c r="R15" s="19">
        <v>9080.0499999999993</v>
      </c>
      <c r="S15" s="20">
        <v>38.016399999999997</v>
      </c>
      <c r="T15" s="24">
        <v>10.5601</v>
      </c>
      <c r="U15" s="23"/>
      <c r="V15" s="20"/>
      <c r="W15" s="24"/>
      <c r="X15" s="23"/>
      <c r="Y15" s="20"/>
      <c r="Z15" s="20"/>
      <c r="AA15" s="20"/>
      <c r="AB15" s="24"/>
      <c r="AC15" s="37">
        <v>16.475000000000001</v>
      </c>
      <c r="AD15" s="17">
        <f t="shared" si="0"/>
        <v>0</v>
      </c>
      <c r="AE15" s="18" t="str">
        <f t="shared" si="1"/>
        <v xml:space="preserve"> </v>
      </c>
      <c r="AF15" s="8"/>
      <c r="AG15" s="8"/>
      <c r="AH15" s="8"/>
    </row>
    <row r="16" spans="1:34" x14ac:dyDescent="0.25">
      <c r="A16" s="30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0"/>
      <c r="O16" s="19">
        <v>8200.42</v>
      </c>
      <c r="P16" s="20">
        <v>34.333500000000001</v>
      </c>
      <c r="Q16" s="24">
        <v>9.5371000000000006</v>
      </c>
      <c r="R16" s="19">
        <v>9080.0499999999993</v>
      </c>
      <c r="S16" s="20">
        <v>38.016399999999997</v>
      </c>
      <c r="T16" s="24">
        <v>10.5601</v>
      </c>
      <c r="U16" s="23"/>
      <c r="V16" s="20"/>
      <c r="W16" s="24"/>
      <c r="X16" s="23"/>
      <c r="Y16" s="20"/>
      <c r="Z16" s="20"/>
      <c r="AA16" s="20"/>
      <c r="AB16" s="24"/>
      <c r="AC16" s="37">
        <v>14.94</v>
      </c>
      <c r="AD16" s="17">
        <f t="shared" si="0"/>
        <v>0</v>
      </c>
      <c r="AE16" s="18" t="str">
        <f t="shared" si="1"/>
        <v xml:space="preserve"> </v>
      </c>
      <c r="AF16" s="8"/>
      <c r="AG16" s="8"/>
      <c r="AH16" s="8"/>
    </row>
    <row r="17" spans="1:34" x14ac:dyDescent="0.25">
      <c r="A17" s="30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0"/>
      <c r="O17" s="19">
        <v>8200.42</v>
      </c>
      <c r="P17" s="20">
        <v>34.333500000000001</v>
      </c>
      <c r="Q17" s="24">
        <v>9.5371000000000006</v>
      </c>
      <c r="R17" s="19">
        <v>9080.0499999999993</v>
      </c>
      <c r="S17" s="20">
        <v>38.016399999999997</v>
      </c>
      <c r="T17" s="24">
        <v>10.5601</v>
      </c>
      <c r="U17" s="23"/>
      <c r="V17" s="20"/>
      <c r="W17" s="24"/>
      <c r="X17" s="23"/>
      <c r="Y17" s="20"/>
      <c r="Z17" s="20"/>
      <c r="AA17" s="20"/>
      <c r="AB17" s="24"/>
      <c r="AC17" s="37">
        <v>13.944000000000001</v>
      </c>
      <c r="AD17" s="17">
        <f t="shared" si="0"/>
        <v>0</v>
      </c>
      <c r="AE17" s="18" t="str">
        <f t="shared" si="1"/>
        <v xml:space="preserve"> </v>
      </c>
      <c r="AF17" s="8"/>
      <c r="AG17" s="8"/>
      <c r="AH17" s="8"/>
    </row>
    <row r="18" spans="1:34" s="72" customFormat="1" ht="16.5" customHeight="1" x14ac:dyDescent="0.25">
      <c r="A18" s="56">
        <v>8</v>
      </c>
      <c r="B18" s="57">
        <v>90.171000000000006</v>
      </c>
      <c r="C18" s="57">
        <v>4.7640000000000002</v>
      </c>
      <c r="D18" s="57">
        <v>1.004</v>
      </c>
      <c r="E18" s="57">
        <v>0.11600000000000001</v>
      </c>
      <c r="F18" s="57">
        <v>0.17199999999999999</v>
      </c>
      <c r="G18" s="57">
        <v>1.7999999999999999E-2</v>
      </c>
      <c r="H18" s="57">
        <v>4.3999999999999997E-2</v>
      </c>
      <c r="I18" s="57">
        <v>0.05</v>
      </c>
      <c r="J18" s="57">
        <v>3.3000000000000002E-2</v>
      </c>
      <c r="K18" s="57">
        <v>0.01</v>
      </c>
      <c r="L18" s="57">
        <v>1.575</v>
      </c>
      <c r="M18" s="57">
        <v>2.0430000000000001</v>
      </c>
      <c r="N18" s="56">
        <v>0.74839999999999995</v>
      </c>
      <c r="O18" s="62">
        <v>8208.66</v>
      </c>
      <c r="P18" s="60">
        <v>34.368000000000002</v>
      </c>
      <c r="Q18" s="66">
        <v>9.5466999999999995</v>
      </c>
      <c r="R18" s="62">
        <v>9089.0400000000009</v>
      </c>
      <c r="S18" s="60">
        <v>38.054000000000002</v>
      </c>
      <c r="T18" s="66">
        <v>10.570600000000001</v>
      </c>
      <c r="U18" s="67">
        <v>11530.68</v>
      </c>
      <c r="V18" s="60">
        <v>48.276699999999998</v>
      </c>
      <c r="W18" s="66">
        <v>13.4102</v>
      </c>
      <c r="X18" s="67">
        <v>-13</v>
      </c>
      <c r="Y18" s="60">
        <v>-12.4</v>
      </c>
      <c r="Z18" s="60"/>
      <c r="AA18" s="60"/>
      <c r="AB18" s="66"/>
      <c r="AC18" s="68">
        <v>13.986000000000001</v>
      </c>
      <c r="AD18" s="69">
        <f t="shared" si="0"/>
        <v>100.00000000000001</v>
      </c>
      <c r="AE18" s="70" t="str">
        <f t="shared" si="1"/>
        <v>ОК</v>
      </c>
      <c r="AF18" s="71"/>
      <c r="AG18" s="71"/>
      <c r="AH18" s="71"/>
    </row>
    <row r="19" spans="1:34" s="53" customFormat="1" x14ac:dyDescent="0.25">
      <c r="A19" s="43">
        <v>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3"/>
      <c r="O19" s="45">
        <v>8208.66</v>
      </c>
      <c r="P19" s="46">
        <v>34.368000000000002</v>
      </c>
      <c r="Q19" s="47">
        <v>9.5466999999999995</v>
      </c>
      <c r="R19" s="45">
        <v>9089.0400000000009</v>
      </c>
      <c r="S19" s="46">
        <v>38.054000000000002</v>
      </c>
      <c r="T19" s="47">
        <v>10.570600000000001</v>
      </c>
      <c r="U19" s="48"/>
      <c r="V19" s="46"/>
      <c r="W19" s="47"/>
      <c r="X19" s="48"/>
      <c r="Y19" s="46"/>
      <c r="Z19" s="46"/>
      <c r="AA19" s="46"/>
      <c r="AB19" s="47"/>
      <c r="AC19" s="49">
        <v>14.95</v>
      </c>
      <c r="AD19" s="50">
        <f t="shared" si="0"/>
        <v>0</v>
      </c>
      <c r="AE19" s="51" t="str">
        <f t="shared" si="1"/>
        <v xml:space="preserve"> </v>
      </c>
      <c r="AF19" s="52"/>
      <c r="AG19" s="52"/>
      <c r="AH19" s="52"/>
    </row>
    <row r="20" spans="1:34" x14ac:dyDescent="0.25">
      <c r="A20" s="30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0"/>
      <c r="O20" s="19">
        <v>8208.66</v>
      </c>
      <c r="P20" s="20">
        <v>34.368000000000002</v>
      </c>
      <c r="Q20" s="24">
        <v>9.5466999999999995</v>
      </c>
      <c r="R20" s="19">
        <v>9089.0400000000009</v>
      </c>
      <c r="S20" s="20">
        <v>38.054000000000002</v>
      </c>
      <c r="T20" s="24">
        <v>10.570600000000001</v>
      </c>
      <c r="U20" s="23"/>
      <c r="V20" s="20"/>
      <c r="W20" s="24"/>
      <c r="X20" s="23"/>
      <c r="Y20" s="20"/>
      <c r="Z20" s="20"/>
      <c r="AA20" s="20"/>
      <c r="AB20" s="24"/>
      <c r="AC20" s="37">
        <v>16.364000000000001</v>
      </c>
      <c r="AD20" s="17">
        <f t="shared" si="0"/>
        <v>0</v>
      </c>
      <c r="AE20" s="18" t="str">
        <f t="shared" si="1"/>
        <v xml:space="preserve"> </v>
      </c>
      <c r="AF20" s="8"/>
      <c r="AG20" s="8"/>
      <c r="AH20" s="8"/>
    </row>
    <row r="21" spans="1:34" x14ac:dyDescent="0.25">
      <c r="A21" s="30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0"/>
      <c r="O21" s="19">
        <v>8208.66</v>
      </c>
      <c r="P21" s="20">
        <v>34.368000000000002</v>
      </c>
      <c r="Q21" s="24">
        <v>9.5466999999999995</v>
      </c>
      <c r="R21" s="19">
        <v>9089.0400000000009</v>
      </c>
      <c r="S21" s="20">
        <v>38.054000000000002</v>
      </c>
      <c r="T21" s="24">
        <v>10.570600000000001</v>
      </c>
      <c r="U21" s="23"/>
      <c r="V21" s="20"/>
      <c r="W21" s="24"/>
      <c r="X21" s="23"/>
      <c r="Y21" s="20"/>
      <c r="Z21" s="20"/>
      <c r="AA21" s="20"/>
      <c r="AB21" s="24"/>
      <c r="AC21" s="37">
        <v>16.632999999999999</v>
      </c>
      <c r="AD21" s="17">
        <f t="shared" si="0"/>
        <v>0</v>
      </c>
      <c r="AE21" s="18" t="str">
        <f t="shared" si="1"/>
        <v xml:space="preserve"> </v>
      </c>
      <c r="AF21" s="8"/>
      <c r="AG21" s="8"/>
      <c r="AH21" s="8"/>
    </row>
    <row r="22" spans="1:34" x14ac:dyDescent="0.25">
      <c r="A22" s="30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0"/>
      <c r="O22" s="19">
        <v>8208.66</v>
      </c>
      <c r="P22" s="20">
        <v>34.368000000000002</v>
      </c>
      <c r="Q22" s="24">
        <v>9.5466999999999995</v>
      </c>
      <c r="R22" s="19">
        <v>9089.0400000000009</v>
      </c>
      <c r="S22" s="20">
        <v>38.054000000000002</v>
      </c>
      <c r="T22" s="24">
        <v>10.570600000000001</v>
      </c>
      <c r="U22" s="23"/>
      <c r="V22" s="20"/>
      <c r="W22" s="24"/>
      <c r="X22" s="23"/>
      <c r="Y22" s="20"/>
      <c r="Z22" s="20"/>
      <c r="AA22" s="20"/>
      <c r="AB22" s="24"/>
      <c r="AC22" s="37">
        <v>17.492999999999999</v>
      </c>
      <c r="AD22" s="17">
        <f t="shared" si="0"/>
        <v>0</v>
      </c>
      <c r="AE22" s="18" t="str">
        <f t="shared" si="1"/>
        <v xml:space="preserve"> </v>
      </c>
      <c r="AF22" s="8"/>
      <c r="AG22" s="8"/>
      <c r="AH22" s="8"/>
    </row>
    <row r="23" spans="1:34" x14ac:dyDescent="0.25">
      <c r="A23" s="30">
        <v>13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30"/>
      <c r="O23" s="19">
        <v>8208.66</v>
      </c>
      <c r="P23" s="20">
        <v>34.368000000000002</v>
      </c>
      <c r="Q23" s="24">
        <v>9.5466999999999995</v>
      </c>
      <c r="R23" s="19">
        <v>9089.0400000000009</v>
      </c>
      <c r="S23" s="20">
        <v>38.054000000000002</v>
      </c>
      <c r="T23" s="24">
        <v>10.570600000000001</v>
      </c>
      <c r="U23" s="23"/>
      <c r="V23" s="20"/>
      <c r="W23" s="24"/>
      <c r="X23" s="23"/>
      <c r="Y23" s="20"/>
      <c r="Z23" s="20"/>
      <c r="AA23" s="20"/>
      <c r="AB23" s="24"/>
      <c r="AC23" s="37">
        <v>18.844999999999999</v>
      </c>
      <c r="AD23" s="17">
        <f t="shared" si="0"/>
        <v>0</v>
      </c>
      <c r="AE23" s="18" t="str">
        <f t="shared" si="1"/>
        <v xml:space="preserve"> </v>
      </c>
      <c r="AF23" s="8"/>
      <c r="AG23" s="8"/>
      <c r="AH23" s="8"/>
    </row>
    <row r="24" spans="1:34" x14ac:dyDescent="0.25">
      <c r="A24" s="30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0"/>
      <c r="O24" s="19">
        <v>8208.66</v>
      </c>
      <c r="P24" s="20">
        <v>34.368000000000002</v>
      </c>
      <c r="Q24" s="24">
        <v>9.5466999999999995</v>
      </c>
      <c r="R24" s="19">
        <v>9089.0400000000009</v>
      </c>
      <c r="S24" s="20">
        <v>38.054000000000002</v>
      </c>
      <c r="T24" s="24">
        <v>10.570600000000001</v>
      </c>
      <c r="U24" s="23"/>
      <c r="V24" s="20"/>
      <c r="W24" s="24"/>
      <c r="X24" s="23"/>
      <c r="Y24" s="20"/>
      <c r="Z24" s="20"/>
      <c r="AA24" s="20"/>
      <c r="AB24" s="24"/>
      <c r="AC24" s="37">
        <v>20.042999999999999</v>
      </c>
      <c r="AD24" s="17">
        <f t="shared" si="0"/>
        <v>0</v>
      </c>
      <c r="AE24" s="18" t="str">
        <f t="shared" si="1"/>
        <v xml:space="preserve"> </v>
      </c>
      <c r="AF24" s="8"/>
      <c r="AG24" s="8"/>
      <c r="AH24" s="8"/>
    </row>
    <row r="25" spans="1:34" s="72" customFormat="1" ht="15" customHeight="1" x14ac:dyDescent="0.25">
      <c r="A25" s="56">
        <v>15</v>
      </c>
      <c r="B25" s="57">
        <v>90.876000000000005</v>
      </c>
      <c r="C25" s="57">
        <v>4.4950000000000001</v>
      </c>
      <c r="D25" s="57">
        <v>1.077</v>
      </c>
      <c r="E25" s="57">
        <v>0.126</v>
      </c>
      <c r="F25" s="57">
        <v>0.188</v>
      </c>
      <c r="G25" s="57">
        <v>5.0000000000000001E-3</v>
      </c>
      <c r="H25" s="57">
        <v>5.0999999999999997E-2</v>
      </c>
      <c r="I25" s="57">
        <v>4.7E-2</v>
      </c>
      <c r="J25" s="57">
        <v>2.5000000000000001E-2</v>
      </c>
      <c r="K25" s="57">
        <v>0.01</v>
      </c>
      <c r="L25" s="57">
        <v>1.478</v>
      </c>
      <c r="M25" s="57">
        <v>1.6220000000000001</v>
      </c>
      <c r="N25" s="56">
        <v>0.74229999999999996</v>
      </c>
      <c r="O25" s="62">
        <v>8242.31</v>
      </c>
      <c r="P25" s="60">
        <v>34.508899999999997</v>
      </c>
      <c r="Q25" s="66">
        <v>9.5858000000000008</v>
      </c>
      <c r="R25" s="62">
        <v>9126.69</v>
      </c>
      <c r="S25" s="60">
        <v>38.321159999999999</v>
      </c>
      <c r="T25" s="66">
        <v>10.6143</v>
      </c>
      <c r="U25" s="67">
        <v>11625.98</v>
      </c>
      <c r="V25" s="60">
        <v>48.675600000000003</v>
      </c>
      <c r="W25" s="66">
        <v>13.521000000000001</v>
      </c>
      <c r="X25" s="67">
        <v>-8.1</v>
      </c>
      <c r="Y25" s="60">
        <v>-9.9</v>
      </c>
      <c r="Z25" s="73" t="s">
        <v>56</v>
      </c>
      <c r="AA25" s="73" t="s">
        <v>56</v>
      </c>
      <c r="AB25" s="74" t="s">
        <v>56</v>
      </c>
      <c r="AC25" s="68">
        <v>20.402000000000001</v>
      </c>
      <c r="AD25" s="69">
        <f t="shared" si="0"/>
        <v>100.00000000000001</v>
      </c>
      <c r="AE25" s="70" t="str">
        <f t="shared" si="1"/>
        <v>ОК</v>
      </c>
      <c r="AF25" s="71"/>
      <c r="AG25" s="71"/>
      <c r="AH25" s="71"/>
    </row>
    <row r="26" spans="1:34" x14ac:dyDescent="0.25">
      <c r="A26" s="30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0"/>
      <c r="O26" s="19">
        <v>8242.31</v>
      </c>
      <c r="P26" s="20">
        <v>34.508899999999997</v>
      </c>
      <c r="Q26" s="24">
        <v>9.5858000000000008</v>
      </c>
      <c r="R26" s="19">
        <v>9126.69</v>
      </c>
      <c r="S26" s="20">
        <v>38.321159999999999</v>
      </c>
      <c r="T26" s="24">
        <v>10.6143</v>
      </c>
      <c r="U26" s="23"/>
      <c r="V26" s="20"/>
      <c r="W26" s="24"/>
      <c r="X26" s="23"/>
      <c r="Y26" s="20"/>
      <c r="Z26" s="20"/>
      <c r="AA26" s="20"/>
      <c r="AB26" s="24"/>
      <c r="AC26" s="37">
        <v>20.521000000000001</v>
      </c>
      <c r="AD26" s="17">
        <f t="shared" si="0"/>
        <v>0</v>
      </c>
      <c r="AE26" s="18" t="str">
        <f t="shared" si="1"/>
        <v xml:space="preserve"> </v>
      </c>
      <c r="AF26" s="8"/>
      <c r="AG26" s="8"/>
      <c r="AH26" s="8"/>
    </row>
    <row r="27" spans="1:34" x14ac:dyDescent="0.25">
      <c r="A27" s="30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0"/>
      <c r="O27" s="19">
        <v>8242.31</v>
      </c>
      <c r="P27" s="20">
        <v>34.508899999999997</v>
      </c>
      <c r="Q27" s="24">
        <v>9.5858000000000008</v>
      </c>
      <c r="R27" s="19">
        <v>9126.69</v>
      </c>
      <c r="S27" s="20">
        <v>38.321159999999999</v>
      </c>
      <c r="T27" s="24">
        <v>10.6143</v>
      </c>
      <c r="U27" s="23"/>
      <c r="V27" s="20"/>
      <c r="W27" s="24"/>
      <c r="X27" s="23"/>
      <c r="Y27" s="20"/>
      <c r="Z27" s="20"/>
      <c r="AA27" s="20"/>
      <c r="AB27" s="24"/>
      <c r="AC27" s="37">
        <v>20.385000000000002</v>
      </c>
      <c r="AD27" s="17">
        <f t="shared" si="0"/>
        <v>0</v>
      </c>
      <c r="AE27" s="18" t="str">
        <f t="shared" si="1"/>
        <v xml:space="preserve"> </v>
      </c>
      <c r="AF27" s="8"/>
      <c r="AG27" s="8"/>
      <c r="AH27" s="8"/>
    </row>
    <row r="28" spans="1:34" x14ac:dyDescent="0.25">
      <c r="A28" s="30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0"/>
      <c r="O28" s="19">
        <v>8242.31</v>
      </c>
      <c r="P28" s="20">
        <v>34.508899999999997</v>
      </c>
      <c r="Q28" s="24">
        <v>9.5858000000000008</v>
      </c>
      <c r="R28" s="19">
        <v>9126.69</v>
      </c>
      <c r="S28" s="20">
        <v>38.321159999999999</v>
      </c>
      <c r="T28" s="24">
        <v>10.6143</v>
      </c>
      <c r="U28" s="23"/>
      <c r="V28" s="20"/>
      <c r="W28" s="24"/>
      <c r="X28" s="23"/>
      <c r="Y28" s="20"/>
      <c r="Z28" s="20"/>
      <c r="AA28" s="20"/>
      <c r="AB28" s="24"/>
      <c r="AC28" s="37">
        <v>19.239999999999998</v>
      </c>
      <c r="AD28" s="17">
        <f t="shared" si="0"/>
        <v>0</v>
      </c>
      <c r="AE28" s="18" t="str">
        <f t="shared" si="1"/>
        <v xml:space="preserve"> </v>
      </c>
      <c r="AF28" s="8"/>
      <c r="AG28" s="8"/>
      <c r="AH28" s="8"/>
    </row>
    <row r="29" spans="1:34" x14ac:dyDescent="0.25">
      <c r="A29" s="30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0"/>
      <c r="O29" s="19">
        <v>8242.31</v>
      </c>
      <c r="P29" s="20">
        <v>34.508899999999997</v>
      </c>
      <c r="Q29" s="24">
        <v>9.5858000000000008</v>
      </c>
      <c r="R29" s="19">
        <v>9126.69</v>
      </c>
      <c r="S29" s="20">
        <v>38.321159999999999</v>
      </c>
      <c r="T29" s="24">
        <v>10.6143</v>
      </c>
      <c r="U29" s="23"/>
      <c r="V29" s="20"/>
      <c r="W29" s="24"/>
      <c r="X29" s="23"/>
      <c r="Y29" s="20"/>
      <c r="Z29" s="20"/>
      <c r="AA29" s="20"/>
      <c r="AB29" s="24"/>
      <c r="AC29" s="37">
        <v>18.573</v>
      </c>
      <c r="AD29" s="17">
        <f t="shared" si="0"/>
        <v>0</v>
      </c>
      <c r="AE29" s="18" t="str">
        <f t="shared" si="1"/>
        <v xml:space="preserve"> </v>
      </c>
      <c r="AF29" s="8"/>
      <c r="AG29" s="8"/>
      <c r="AH29" s="8"/>
    </row>
    <row r="30" spans="1:34" x14ac:dyDescent="0.25">
      <c r="A30" s="30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0"/>
      <c r="O30" s="19">
        <v>8242.31</v>
      </c>
      <c r="P30" s="20">
        <v>34.508899999999997</v>
      </c>
      <c r="Q30" s="24">
        <v>9.5858000000000008</v>
      </c>
      <c r="R30" s="19">
        <v>9126.69</v>
      </c>
      <c r="S30" s="20">
        <v>38.321159999999999</v>
      </c>
      <c r="T30" s="24">
        <v>10.6143</v>
      </c>
      <c r="U30" s="23"/>
      <c r="V30" s="20"/>
      <c r="W30" s="24"/>
      <c r="X30" s="23"/>
      <c r="Y30" s="20"/>
      <c r="Z30" s="20"/>
      <c r="AA30" s="20"/>
      <c r="AB30" s="24"/>
      <c r="AC30" s="37">
        <v>17.62</v>
      </c>
      <c r="AD30" s="17">
        <f t="shared" si="0"/>
        <v>0</v>
      </c>
      <c r="AE30" s="18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30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0"/>
      <c r="O31" s="19">
        <v>8242.31</v>
      </c>
      <c r="P31" s="20">
        <v>34.508899999999997</v>
      </c>
      <c r="Q31" s="24">
        <v>9.5858000000000008</v>
      </c>
      <c r="R31" s="19">
        <v>9126.69</v>
      </c>
      <c r="S31" s="20">
        <v>38.321159999999999</v>
      </c>
      <c r="T31" s="24">
        <v>10.6143</v>
      </c>
      <c r="U31" s="23"/>
      <c r="V31" s="20"/>
      <c r="W31" s="24"/>
      <c r="X31" s="23"/>
      <c r="Y31" s="20"/>
      <c r="Z31" s="20"/>
      <c r="AA31" s="20"/>
      <c r="AB31" s="24"/>
      <c r="AC31" s="37"/>
      <c r="AD31" s="17">
        <f t="shared" si="0"/>
        <v>0</v>
      </c>
      <c r="AE31" s="18" t="str">
        <f t="shared" si="1"/>
        <v xml:space="preserve"> </v>
      </c>
      <c r="AF31" s="8"/>
      <c r="AG31" s="8"/>
      <c r="AH31" s="8"/>
    </row>
    <row r="32" spans="1:34" s="72" customFormat="1" x14ac:dyDescent="0.25">
      <c r="A32" s="56">
        <v>22</v>
      </c>
      <c r="B32" s="57">
        <v>91.102000000000004</v>
      </c>
      <c r="C32" s="57">
        <v>4.4260000000000002</v>
      </c>
      <c r="D32" s="57">
        <v>1.0720000000000001</v>
      </c>
      <c r="E32" s="57">
        <v>0.13300000000000001</v>
      </c>
      <c r="F32" s="57">
        <v>0.186</v>
      </c>
      <c r="G32" s="57">
        <v>3.0000000000000001E-3</v>
      </c>
      <c r="H32" s="57">
        <v>4.9000000000000002E-2</v>
      </c>
      <c r="I32" s="57">
        <v>4.4999999999999998E-2</v>
      </c>
      <c r="J32" s="57">
        <v>3.5999999999999997E-2</v>
      </c>
      <c r="K32" s="57">
        <v>8.0000000000000002E-3</v>
      </c>
      <c r="L32" s="57">
        <v>1.41</v>
      </c>
      <c r="M32" s="57">
        <v>1.53</v>
      </c>
      <c r="N32" s="56">
        <v>0.74060000000000004</v>
      </c>
      <c r="O32" s="62">
        <v>8253.14</v>
      </c>
      <c r="P32" s="60">
        <v>34.554200000000002</v>
      </c>
      <c r="Q32" s="66">
        <v>9.5983999999999998</v>
      </c>
      <c r="R32" s="62">
        <v>9138.7900000000009</v>
      </c>
      <c r="S32" s="60">
        <v>38.262300000000003</v>
      </c>
      <c r="T32" s="66">
        <v>10.628399999999999</v>
      </c>
      <c r="U32" s="67">
        <v>11654.11</v>
      </c>
      <c r="V32" s="60">
        <v>48.793399999999998</v>
      </c>
      <c r="W32" s="66">
        <v>13.553699999999999</v>
      </c>
      <c r="X32" s="67">
        <v>-3</v>
      </c>
      <c r="Y32" s="60">
        <v>-3.7</v>
      </c>
      <c r="Z32" s="60"/>
      <c r="AA32" s="60"/>
      <c r="AB32" s="66"/>
      <c r="AC32" s="68"/>
      <c r="AD32" s="69">
        <f t="shared" si="0"/>
        <v>100.00000000000001</v>
      </c>
      <c r="AE32" s="70" t="str">
        <f t="shared" si="1"/>
        <v>ОК</v>
      </c>
      <c r="AF32" s="71"/>
      <c r="AG32" s="71"/>
      <c r="AH32" s="71"/>
    </row>
    <row r="33" spans="1:34" x14ac:dyDescent="0.25">
      <c r="A33" s="30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30"/>
      <c r="O33" s="19">
        <v>8253.14</v>
      </c>
      <c r="P33" s="20">
        <v>34.554200000000002</v>
      </c>
      <c r="Q33" s="24">
        <v>9.5983999999999998</v>
      </c>
      <c r="R33" s="19">
        <v>9138.7900000000009</v>
      </c>
      <c r="S33" s="20">
        <v>38.262300000000003</v>
      </c>
      <c r="T33" s="24">
        <v>10.628399999999999</v>
      </c>
      <c r="U33" s="23"/>
      <c r="V33" s="20"/>
      <c r="W33" s="24"/>
      <c r="X33" s="23"/>
      <c r="Y33" s="20"/>
      <c r="Z33" s="20"/>
      <c r="AA33" s="20"/>
      <c r="AB33" s="24"/>
      <c r="AC33" s="37"/>
      <c r="AD33" s="17">
        <f>SUM(B33:M33)+$K$42+$N$42</f>
        <v>0</v>
      </c>
      <c r="AE33" s="18" t="str">
        <f>IF(AD33=100,"ОК"," ")</f>
        <v xml:space="preserve"> </v>
      </c>
      <c r="AF33" s="8"/>
      <c r="AG33" s="8"/>
      <c r="AH33" s="8"/>
    </row>
    <row r="34" spans="1:34" x14ac:dyDescent="0.25">
      <c r="A34" s="30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0"/>
      <c r="O34" s="19">
        <v>8253.14</v>
      </c>
      <c r="P34" s="20">
        <v>34.554200000000002</v>
      </c>
      <c r="Q34" s="24">
        <v>9.5983999999999998</v>
      </c>
      <c r="R34" s="19">
        <v>9138.7900000000009</v>
      </c>
      <c r="S34" s="20">
        <v>38.262300000000003</v>
      </c>
      <c r="T34" s="24">
        <v>10.628399999999999</v>
      </c>
      <c r="U34" s="23"/>
      <c r="V34" s="20"/>
      <c r="W34" s="24"/>
      <c r="X34" s="23"/>
      <c r="Y34" s="20"/>
      <c r="Z34" s="20"/>
      <c r="AA34" s="20"/>
      <c r="AB34" s="24"/>
      <c r="AC34" s="37"/>
      <c r="AD34" s="17">
        <f t="shared" si="0"/>
        <v>0</v>
      </c>
      <c r="AE34" s="18" t="str">
        <f t="shared" si="1"/>
        <v xml:space="preserve"> </v>
      </c>
      <c r="AF34" s="8"/>
      <c r="AG34" s="8"/>
      <c r="AH34" s="8"/>
    </row>
    <row r="35" spans="1:34" x14ac:dyDescent="0.25">
      <c r="A35" s="30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30"/>
      <c r="O35" s="19">
        <v>8253.14</v>
      </c>
      <c r="P35" s="20">
        <v>34.554200000000002</v>
      </c>
      <c r="Q35" s="24">
        <v>9.5983999999999998</v>
      </c>
      <c r="R35" s="19">
        <v>9138.7900000000009</v>
      </c>
      <c r="S35" s="20">
        <v>38.262300000000003</v>
      </c>
      <c r="T35" s="24">
        <v>10.628399999999999</v>
      </c>
      <c r="U35" s="23"/>
      <c r="V35" s="20"/>
      <c r="W35" s="24"/>
      <c r="X35" s="23"/>
      <c r="Y35" s="20"/>
      <c r="Z35" s="20"/>
      <c r="AA35" s="20"/>
      <c r="AB35" s="24"/>
      <c r="AC35" s="37"/>
      <c r="AD35" s="17">
        <f t="shared" si="0"/>
        <v>0</v>
      </c>
      <c r="AE35" s="18" t="str">
        <f t="shared" si="1"/>
        <v xml:space="preserve"> </v>
      </c>
      <c r="AF35" s="8"/>
      <c r="AG35" s="8"/>
      <c r="AH35" s="8"/>
    </row>
    <row r="36" spans="1:34" x14ac:dyDescent="0.25">
      <c r="A36" s="30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0"/>
      <c r="O36" s="19">
        <v>8253.14</v>
      </c>
      <c r="P36" s="20">
        <v>34.554200000000002</v>
      </c>
      <c r="Q36" s="24">
        <v>9.5983999999999998</v>
      </c>
      <c r="R36" s="19">
        <v>9138.7900000000009</v>
      </c>
      <c r="S36" s="20">
        <v>38.262300000000003</v>
      </c>
      <c r="T36" s="24">
        <v>10.628399999999999</v>
      </c>
      <c r="U36" s="23"/>
      <c r="V36" s="20"/>
      <c r="W36" s="24"/>
      <c r="X36" s="23"/>
      <c r="Y36" s="20"/>
      <c r="Z36" s="20"/>
      <c r="AA36" s="20"/>
      <c r="AB36" s="24"/>
      <c r="AC36" s="37"/>
      <c r="AD36" s="17">
        <f t="shared" si="0"/>
        <v>0</v>
      </c>
      <c r="AE36" s="18" t="str">
        <f t="shared" si="1"/>
        <v xml:space="preserve"> </v>
      </c>
      <c r="AF36" s="8"/>
      <c r="AG36" s="8"/>
      <c r="AH36" s="8"/>
    </row>
    <row r="37" spans="1:34" x14ac:dyDescent="0.25">
      <c r="A37" s="30">
        <v>27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0"/>
      <c r="O37" s="19">
        <v>8253.14</v>
      </c>
      <c r="P37" s="20">
        <v>34.554200000000002</v>
      </c>
      <c r="Q37" s="24">
        <v>9.5983999999999998</v>
      </c>
      <c r="R37" s="19">
        <v>9138.7900000000009</v>
      </c>
      <c r="S37" s="20">
        <v>38.262300000000003</v>
      </c>
      <c r="T37" s="24">
        <v>10.628399999999999</v>
      </c>
      <c r="U37" s="23"/>
      <c r="V37" s="20"/>
      <c r="W37" s="24"/>
      <c r="X37" s="23"/>
      <c r="Y37" s="20"/>
      <c r="Z37" s="20"/>
      <c r="AA37" s="20"/>
      <c r="AB37" s="24"/>
      <c r="AC37" s="37"/>
      <c r="AD37" s="17">
        <f t="shared" si="0"/>
        <v>0</v>
      </c>
      <c r="AE37" s="18" t="str">
        <f t="shared" si="1"/>
        <v xml:space="preserve"> </v>
      </c>
      <c r="AF37" s="8"/>
      <c r="AG37" s="8"/>
      <c r="AH37" s="8"/>
    </row>
    <row r="38" spans="1:34" x14ac:dyDescent="0.25">
      <c r="A38" s="30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0"/>
      <c r="O38" s="19">
        <v>8253.14</v>
      </c>
      <c r="P38" s="20">
        <v>34.554200000000002</v>
      </c>
      <c r="Q38" s="24">
        <v>9.5983999999999998</v>
      </c>
      <c r="R38" s="19">
        <v>9138.7900000000009</v>
      </c>
      <c r="S38" s="20">
        <v>38.262300000000003</v>
      </c>
      <c r="T38" s="24">
        <v>10.628399999999999</v>
      </c>
      <c r="U38" s="23"/>
      <c r="V38" s="20"/>
      <c r="W38" s="24"/>
      <c r="X38" s="23"/>
      <c r="Y38" s="20"/>
      <c r="Z38" s="20"/>
      <c r="AA38" s="20"/>
      <c r="AB38" s="24"/>
      <c r="AC38" s="37"/>
      <c r="AD38" s="17">
        <f t="shared" si="0"/>
        <v>0</v>
      </c>
      <c r="AE38" s="18" t="str">
        <f t="shared" si="1"/>
        <v xml:space="preserve"> </v>
      </c>
      <c r="AF38" s="8"/>
      <c r="AG38" s="8"/>
      <c r="AH38" s="8"/>
    </row>
    <row r="39" spans="1:34" s="72" customFormat="1" x14ac:dyDescent="0.25">
      <c r="A39" s="56">
        <v>29</v>
      </c>
      <c r="B39" s="57">
        <v>92.623999999999995</v>
      </c>
      <c r="C39" s="57">
        <v>3.669</v>
      </c>
      <c r="D39" s="57">
        <v>0.93200000000000005</v>
      </c>
      <c r="E39" s="57">
        <v>0.11600000000000001</v>
      </c>
      <c r="F39" s="57">
        <v>0.16</v>
      </c>
      <c r="G39" s="57">
        <v>1.7999999999999999E-2</v>
      </c>
      <c r="H39" s="57">
        <v>3.7999999999999999E-2</v>
      </c>
      <c r="I39" s="57">
        <v>3.6999999999999998E-2</v>
      </c>
      <c r="J39" s="57">
        <v>2.5000000000000001E-2</v>
      </c>
      <c r="K39" s="57">
        <v>6.0000000000000001E-3</v>
      </c>
      <c r="L39" s="57">
        <v>1.2310000000000001</v>
      </c>
      <c r="M39" s="57">
        <v>1.1439999999999999</v>
      </c>
      <c r="N39" s="56">
        <v>0.72799999999999998</v>
      </c>
      <c r="O39" s="62">
        <v>8221.15</v>
      </c>
      <c r="P39" s="60">
        <v>34.420499999999997</v>
      </c>
      <c r="Q39" s="66">
        <v>9.5611999999999995</v>
      </c>
      <c r="R39" s="62">
        <v>9106.34</v>
      </c>
      <c r="S39" s="60">
        <v>38.126399999999997</v>
      </c>
      <c r="T39" s="66">
        <v>10.5907</v>
      </c>
      <c r="U39" s="67">
        <v>11713.4</v>
      </c>
      <c r="V39" s="60">
        <v>49.041699999999999</v>
      </c>
      <c r="W39" s="66">
        <v>13.6227</v>
      </c>
      <c r="X39" s="67">
        <v>-5.0999999999999996</v>
      </c>
      <c r="Y39" s="60">
        <v>-5.8</v>
      </c>
      <c r="Z39" s="60"/>
      <c r="AA39" s="60"/>
      <c r="AB39" s="66"/>
      <c r="AC39" s="68"/>
      <c r="AD39" s="69">
        <f t="shared" si="0"/>
        <v>100</v>
      </c>
      <c r="AE39" s="70" t="str">
        <f t="shared" si="1"/>
        <v>ОК</v>
      </c>
      <c r="AF39" s="71"/>
      <c r="AG39" s="71"/>
      <c r="AH39" s="71"/>
    </row>
    <row r="40" spans="1:34" x14ac:dyDescent="0.25">
      <c r="A40" s="30">
        <v>30</v>
      </c>
      <c r="B40" s="3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2"/>
      <c r="N40" s="30"/>
      <c r="O40" s="19">
        <v>8221.15</v>
      </c>
      <c r="P40" s="20">
        <v>34.420499999999997</v>
      </c>
      <c r="Q40" s="24">
        <v>9.5611999999999995</v>
      </c>
      <c r="R40" s="19">
        <v>9106.34</v>
      </c>
      <c r="S40" s="20">
        <v>38.126399999999997</v>
      </c>
      <c r="T40" s="24">
        <v>10.5907</v>
      </c>
      <c r="U40" s="23"/>
      <c r="V40" s="20"/>
      <c r="W40" s="24"/>
      <c r="X40" s="23"/>
      <c r="Y40" s="20"/>
      <c r="Z40" s="20"/>
      <c r="AA40" s="20"/>
      <c r="AB40" s="24"/>
      <c r="AC40" s="37"/>
      <c r="AD40" s="17">
        <f t="shared" si="0"/>
        <v>0</v>
      </c>
      <c r="AE40" s="18" t="str">
        <f t="shared" si="1"/>
        <v xml:space="preserve"> </v>
      </c>
      <c r="AF40" s="8"/>
      <c r="AG40" s="8"/>
      <c r="AH40" s="8"/>
    </row>
    <row r="41" spans="1:34" ht="15.75" thickBot="1" x14ac:dyDescent="0.3">
      <c r="A41" s="31">
        <v>31</v>
      </c>
      <c r="B41" s="3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1"/>
      <c r="O41" s="28"/>
      <c r="P41" s="26"/>
      <c r="Q41" s="27"/>
      <c r="R41" s="28"/>
      <c r="S41" s="26"/>
      <c r="T41" s="27"/>
      <c r="U41" s="25"/>
      <c r="V41" s="26"/>
      <c r="W41" s="27"/>
      <c r="X41" s="25"/>
      <c r="Y41" s="26"/>
      <c r="Z41" s="26"/>
      <c r="AA41" s="26"/>
      <c r="AB41" s="27"/>
      <c r="AC41" s="38"/>
      <c r="AD41" s="17">
        <f t="shared" si="0"/>
        <v>0</v>
      </c>
      <c r="AE41" s="18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13" t="s">
        <v>25</v>
      </c>
      <c r="B42" s="113"/>
      <c r="C42" s="113"/>
      <c r="D42" s="113"/>
      <c r="E42" s="113"/>
      <c r="F42" s="113"/>
      <c r="G42" s="113"/>
      <c r="H42" s="114"/>
      <c r="I42" s="111" t="s">
        <v>23</v>
      </c>
      <c r="J42" s="112"/>
      <c r="K42" s="39">
        <v>0</v>
      </c>
      <c r="L42" s="109" t="s">
        <v>24</v>
      </c>
      <c r="M42" s="110"/>
      <c r="N42" s="40">
        <v>0</v>
      </c>
      <c r="O42" s="102">
        <f>SUMPRODUCT(O11:O41,AC11:AC41)/SUM(AC11:AC41)</f>
        <v>8217.7112377653284</v>
      </c>
      <c r="P42" s="98">
        <f>SUMPRODUCT(P11:P41,AC11:AC41)/SUM(AC11:AC41)</f>
        <v>34.405900366745286</v>
      </c>
      <c r="Q42" s="98">
        <f>SUMPRODUCT(Q11:Q41,AC11:AC41)/SUM(AC11:AC41)</f>
        <v>9.5572093782429235</v>
      </c>
      <c r="R42" s="98">
        <f>SUMPRODUCT(R11:R41,AC11:AC41)/SUM(AC11:AC41)</f>
        <v>9099.2376270636778</v>
      </c>
      <c r="S42" s="98">
        <f>SUMPRODUCT(S11:S41,AC11:AC41)/SUM(AC11:AC41)</f>
        <v>38.134402929127354</v>
      </c>
      <c r="T42" s="100">
        <f>SUMPRODUCT(T11:T41,AC11:AC41)/SUM(AC11:AC41)</f>
        <v>10.582416212264151</v>
      </c>
      <c r="U42" s="21"/>
      <c r="V42" s="9"/>
      <c r="W42" s="9"/>
      <c r="X42" s="9"/>
      <c r="Y42" s="9"/>
      <c r="Z42" s="9"/>
      <c r="AA42" s="9"/>
      <c r="AB42" s="9"/>
      <c r="AC42" s="9">
        <v>528.495</v>
      </c>
      <c r="AD42" s="17"/>
      <c r="AE42" s="18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04" t="s">
        <v>3</v>
      </c>
      <c r="I43" s="105"/>
      <c r="J43" s="105"/>
      <c r="K43" s="105"/>
      <c r="L43" s="105"/>
      <c r="M43" s="105"/>
      <c r="N43" s="106"/>
      <c r="O43" s="103"/>
      <c r="P43" s="99"/>
      <c r="Q43" s="99"/>
      <c r="R43" s="99"/>
      <c r="S43" s="99"/>
      <c r="T43" s="101"/>
      <c r="U43" s="21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54" t="s">
        <v>53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54" t="s">
        <v>54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54" t="s">
        <v>55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2:22" x14ac:dyDescent="0.25">
      <c r="E50" s="7" t="s">
        <v>17</v>
      </c>
      <c r="O50" s="7" t="s">
        <v>6</v>
      </c>
      <c r="R50" s="7" t="s">
        <v>7</v>
      </c>
      <c r="V50" s="7" t="s">
        <v>8</v>
      </c>
    </row>
  </sheetData>
  <mergeCells count="43">
    <mergeCell ref="AA2:AC2"/>
    <mergeCell ref="K5:V5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2016-10-25T14:04:19Z</cp:lastPrinted>
  <dcterms:created xsi:type="dcterms:W3CDTF">2016-10-07T07:24:19Z</dcterms:created>
  <dcterms:modified xsi:type="dcterms:W3CDTF">2016-12-08T10:43:58Z</dcterms:modified>
</cp:coreProperties>
</file>