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ТОВ &quot;Форт&quot;" sheetId="1" r:id="rId1"/>
  </sheets>
  <definedNames>
    <definedName name="Print_Area" localSheetId="0">'ТОВ "Форт"'!$A$1:$AC$53</definedName>
    <definedName name="_xlnm.Print_Area" localSheetId="0">'ТОВ "Форт"'!$A$1:$AC$53</definedName>
  </definedNames>
  <calcPr calcId="145621"/>
</workbook>
</file>

<file path=xl/calcChain.xml><?xml version="1.0" encoding="utf-8"?>
<calcChain xmlns="http://schemas.openxmlformats.org/spreadsheetml/2006/main">
  <c r="T42" i="1" l="1"/>
  <c r="T43" i="1"/>
  <c r="T44" i="1"/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12" i="1"/>
  <c r="Q41" i="1" l="1"/>
  <c r="Q42" i="1"/>
  <c r="Q40" i="1"/>
  <c r="Q39" i="1"/>
  <c r="Q38" i="1"/>
  <c r="Q37" i="1"/>
  <c r="Q36" i="1"/>
  <c r="Q35" i="1"/>
  <c r="Q32" i="1"/>
  <c r="Q33" i="1"/>
  <c r="Q31" i="1"/>
  <c r="Q30" i="1"/>
  <c r="Q29" i="1"/>
  <c r="Q28" i="1"/>
  <c r="Q25" i="1"/>
  <c r="Q26" i="1"/>
  <c r="Q24" i="1"/>
  <c r="Q23" i="1"/>
  <c r="Q22" i="1"/>
  <c r="Q21" i="1"/>
  <c r="Q18" i="1"/>
  <c r="Q19" i="1"/>
  <c r="Q17" i="1"/>
  <c r="Q16" i="1"/>
  <c r="Q15" i="1"/>
  <c r="Q14" i="1"/>
  <c r="W27" i="1" l="1"/>
  <c r="Q27" i="1"/>
  <c r="W26" i="1"/>
  <c r="AC45" i="1" l="1"/>
  <c r="Q13" i="1" l="1"/>
  <c r="Q20" i="1"/>
  <c r="Q34" i="1"/>
  <c r="Q43" i="1"/>
  <c r="Q44" i="1"/>
  <c r="W13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12" i="1"/>
  <c r="Q12" i="1"/>
  <c r="S45" i="1" l="1"/>
  <c r="R45" i="1"/>
  <c r="Q45" i="1"/>
  <c r="T45" i="1"/>
  <c r="P45" i="1"/>
  <c r="O45" i="1"/>
</calcChain>
</file>

<file path=xl/sharedStrings.xml><?xml version="1.0" encoding="utf-8"?>
<sst xmlns="http://schemas.openxmlformats.org/spreadsheetml/2006/main" count="64" uniqueCount="58">
  <si>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</si>
  <si>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</si>
  <si>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</si>
  <si>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</si>
  <si>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</si>
  <si>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</si>
  <si>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</si>
  <si>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</si>
  <si>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</si>
  <si>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</si>
  <si>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</si>
  <si>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</si>
  <si>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</si>
  <si>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</si>
  <si>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</si>
  <si>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</si>
  <si>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</si>
  <si>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</si>
  <si>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</si>
  <si>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</si>
  <si>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</si>
  <si>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</si>
  <si>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</si>
  <si>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</si>
  <si>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</si>
  <si>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</si>
  <si>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</si>
  <si>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</si>
  <si>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</si>
  <si>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</si>
  <si>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</si>
  <si>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</si>
  <si>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</si>
  <si>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</si>
  <si>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</si>
  <si>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</si>
  <si>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</si>
  <si>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</si>
  <si>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</si>
  <si>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</si>
  <si>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</si>
  <si>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</si>
  <si>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</si>
  <si>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>Кременчуцьке ЛВУМГ</t>
  </si>
  <si>
    <t>Свідоцтво № 0612 КФ від 30.12.15р. чинне до 20.06.19 р.</t>
  </si>
  <si>
    <t>по газопроводу " Диканька-Кременчук-Кривий Ріг" "  за період з 01.11.2016р. по 30.11.2016р.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</si>
  <si>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</si>
  <si>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</si>
  <si>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</si>
  <si>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</si>
  <si>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</si>
  <si>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</si>
  <si>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</si>
  <si>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t>відсутні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</si>
  <si>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ТОВ "Форт" м. Полтава</t>
    </r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</si>
  <si>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Полтава-1</t>
    </r>
    <r>
      <rPr>
        <sz val="12"/>
        <color theme="1"/>
        <rFont val="Times New Roman"/>
        <family val="1"/>
        <charset val="204"/>
      </rPr>
      <t xml:space="preserve">: ГРП ТОВ "Форт" </t>
    </r>
  </si>
  <si>
    <t>Обсяг природного газу за місяць, з урахуванням ВТВ, всього:</t>
  </si>
  <si>
    <t>ПАСПОРТ ФІЗИКО-ХІМІЧНИХ ПОКАЗНИКІВ ПРИРОДНОГО ГАЗУ                Маршрут № 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</si>
</sst>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43" xfId="0" applyFont="1" applyBorder="1" applyAlignment="1" applyProtection="1">
      <alignment vertical="center"/>
      <protection locked="0"/>
    </xf>
    <xf numFmtId="0" fontId="0" fillId="0" borderId="43" xfId="0" applyBorder="1" applyProtection="1"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Protection="1"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168" fontId="2" fillId="0" borderId="4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view="pageBreakPreview" topLeftCell="K13" zoomScale="85" zoomScaleNormal="100" zoomScaleSheetLayoutView="85" workbookViewId="0">
      <selection activeCell="K5" sqref="K5:AC5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16384" width="9.140625" style="1"/>
  </cols>
  <sheetData>
    <row r="1" spans="1:29" ht="15.75" x14ac:dyDescent="0.25">
      <c r="A1" s="26" t="s">
        <v>40</v>
      </c>
      <c r="B1" s="2"/>
      <c r="C1" s="2"/>
      <c r="D1" s="2"/>
      <c r="K1" s="78" t="s">
        <v>57</v>
      </c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15.75" x14ac:dyDescent="0.25">
      <c r="A2" s="26" t="s">
        <v>41</v>
      </c>
      <c r="B2" s="2"/>
      <c r="C2" s="9"/>
      <c r="D2" s="2"/>
      <c r="F2" s="2"/>
      <c r="G2" s="2"/>
      <c r="H2" s="2"/>
      <c r="I2" s="2"/>
      <c r="J2" s="2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29" ht="16.5" customHeight="1" x14ac:dyDescent="0.25">
      <c r="A3" s="26" t="s">
        <v>43</v>
      </c>
      <c r="C3" s="3"/>
      <c r="F3" s="2"/>
      <c r="G3" s="2"/>
      <c r="H3" s="2"/>
      <c r="I3" s="2"/>
      <c r="J3" s="2"/>
      <c r="K3" s="63" t="s">
        <v>54</v>
      </c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4" spans="1:29" ht="18.75" x14ac:dyDescent="0.25">
      <c r="A4" s="27" t="s">
        <v>17</v>
      </c>
      <c r="G4" s="2"/>
      <c r="H4" s="2"/>
      <c r="I4" s="2"/>
      <c r="K4" s="63" t="s">
        <v>55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</row>
    <row r="5" spans="1:29" ht="15.75" x14ac:dyDescent="0.25">
      <c r="A5" s="26" t="s">
        <v>52</v>
      </c>
      <c r="G5" s="2"/>
      <c r="H5" s="2"/>
      <c r="I5" s="2"/>
      <c r="K5" s="63" t="s">
        <v>45</v>
      </c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</row>
    <row r="6" spans="1:29" ht="15.75" x14ac:dyDescent="0.25">
      <c r="A6" s="26" t="s">
        <v>44</v>
      </c>
      <c r="F6" s="2"/>
      <c r="G6" s="2"/>
      <c r="H6" s="2"/>
    </row>
    <row r="7" spans="1:29" ht="7.5" customHeight="1" thickBot="1" x14ac:dyDescent="0.3"/>
    <row r="8" spans="1:29" ht="26.25" customHeight="1" thickBot="1" x14ac:dyDescent="0.3">
      <c r="A8" s="100" t="s">
        <v>0</v>
      </c>
      <c r="B8" s="79" t="s">
        <v>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  <c r="N8" s="79" t="s">
        <v>42</v>
      </c>
      <c r="O8" s="102"/>
      <c r="P8" s="102"/>
      <c r="Q8" s="102"/>
      <c r="R8" s="102"/>
      <c r="S8" s="102"/>
      <c r="T8" s="102"/>
      <c r="U8" s="102"/>
      <c r="V8" s="102"/>
      <c r="W8" s="103"/>
      <c r="X8" s="111" t="s">
        <v>21</v>
      </c>
      <c r="Y8" s="109" t="s">
        <v>2</v>
      </c>
      <c r="Z8" s="107" t="s">
        <v>14</v>
      </c>
      <c r="AA8" s="107" t="s">
        <v>15</v>
      </c>
      <c r="AB8" s="89" t="s">
        <v>16</v>
      </c>
      <c r="AC8" s="100" t="s">
        <v>13</v>
      </c>
    </row>
    <row r="9" spans="1:29" ht="16.5" customHeight="1" thickBot="1" x14ac:dyDescent="0.3">
      <c r="A9" s="106"/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N9" s="95" t="s">
        <v>22</v>
      </c>
      <c r="O9" s="11" t="s">
        <v>24</v>
      </c>
      <c r="P9" s="11"/>
      <c r="Q9" s="11"/>
      <c r="R9" s="11"/>
      <c r="S9" s="11"/>
      <c r="T9" s="11"/>
      <c r="U9" s="11"/>
      <c r="V9" s="11" t="s">
        <v>25</v>
      </c>
      <c r="W9" s="13"/>
      <c r="X9" s="112"/>
      <c r="Y9" s="110"/>
      <c r="Z9" s="108"/>
      <c r="AA9" s="108"/>
      <c r="AB9" s="90"/>
      <c r="AC9" s="101"/>
    </row>
    <row r="10" spans="1:29" ht="15" customHeight="1" x14ac:dyDescent="0.25">
      <c r="A10" s="106"/>
      <c r="B10" s="91" t="s">
        <v>28</v>
      </c>
      <c r="C10" s="93" t="s">
        <v>29</v>
      </c>
      <c r="D10" s="93" t="s">
        <v>30</v>
      </c>
      <c r="E10" s="93" t="s">
        <v>35</v>
      </c>
      <c r="F10" s="93" t="s">
        <v>36</v>
      </c>
      <c r="G10" s="93" t="s">
        <v>33</v>
      </c>
      <c r="H10" s="93" t="s">
        <v>37</v>
      </c>
      <c r="I10" s="93" t="s">
        <v>34</v>
      </c>
      <c r="J10" s="93" t="s">
        <v>32</v>
      </c>
      <c r="K10" s="93" t="s">
        <v>31</v>
      </c>
      <c r="L10" s="93" t="s">
        <v>38</v>
      </c>
      <c r="M10" s="76" t="s">
        <v>39</v>
      </c>
      <c r="N10" s="96"/>
      <c r="O10" s="85" t="s">
        <v>26</v>
      </c>
      <c r="P10" s="87" t="s">
        <v>7</v>
      </c>
      <c r="Q10" s="89" t="s">
        <v>8</v>
      </c>
      <c r="R10" s="91" t="s">
        <v>27</v>
      </c>
      <c r="S10" s="93" t="s">
        <v>9</v>
      </c>
      <c r="T10" s="76" t="s">
        <v>10</v>
      </c>
      <c r="U10" s="98" t="s">
        <v>23</v>
      </c>
      <c r="V10" s="93" t="s">
        <v>11</v>
      </c>
      <c r="W10" s="76" t="s">
        <v>12</v>
      </c>
      <c r="X10" s="112"/>
      <c r="Y10" s="110"/>
      <c r="Z10" s="108"/>
      <c r="AA10" s="108"/>
      <c r="AB10" s="90"/>
      <c r="AC10" s="101"/>
    </row>
    <row r="11" spans="1:29" ht="92.25" customHeight="1" x14ac:dyDescent="0.25">
      <c r="A11" s="106"/>
      <c r="B11" s="92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77"/>
      <c r="N11" s="97"/>
      <c r="O11" s="86"/>
      <c r="P11" s="88"/>
      <c r="Q11" s="90"/>
      <c r="R11" s="92"/>
      <c r="S11" s="94"/>
      <c r="T11" s="77"/>
      <c r="U11" s="99"/>
      <c r="V11" s="94"/>
      <c r="W11" s="77"/>
      <c r="X11" s="112"/>
      <c r="Y11" s="110"/>
      <c r="Z11" s="108"/>
      <c r="AA11" s="108"/>
      <c r="AB11" s="90"/>
      <c r="AC11" s="101"/>
    </row>
    <row r="12" spans="1:29" ht="15.75" customHeight="1" x14ac:dyDescent="0.25">
      <c r="A12" s="15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4"/>
      <c r="O12" s="55">
        <v>8388</v>
      </c>
      <c r="P12" s="33">
        <v>35.119999999999997</v>
      </c>
      <c r="Q12" s="25">
        <f>IF(P12&gt;0,P12/3.6,"")</f>
        <v>9.7555555555555546</v>
      </c>
      <c r="R12" s="44">
        <v>9292</v>
      </c>
      <c r="S12" s="46">
        <v>38.9</v>
      </c>
      <c r="T12" s="12">
        <f>IF(S12&gt;0,S12/3.6,"")</f>
        <v>10.805555555555555</v>
      </c>
      <c r="U12" s="48"/>
      <c r="V12" s="46"/>
      <c r="W12" s="12" t="str">
        <f>IF(V12&gt;0,V12/3.6,"")</f>
        <v/>
      </c>
      <c r="X12" s="50"/>
      <c r="Y12" s="51"/>
      <c r="Z12" s="40"/>
      <c r="AA12" s="40"/>
      <c r="AB12" s="42"/>
      <c r="AC12" s="22">
        <v>1.1800000000000001E-2</v>
      </c>
    </row>
    <row r="13" spans="1:29" ht="15.75" customHeight="1" x14ac:dyDescent="0.25">
      <c r="A13" s="15">
        <v>2</v>
      </c>
      <c r="B13" s="8">
        <v>89.694999999999993</v>
      </c>
      <c r="C13" s="8">
        <v>5.2</v>
      </c>
      <c r="D13" s="8">
        <v>1.5489999999999999</v>
      </c>
      <c r="E13" s="8">
        <v>0.17599999999999999</v>
      </c>
      <c r="F13" s="8">
        <v>0.28899999999999998</v>
      </c>
      <c r="G13" s="8">
        <v>5.0000000000000001E-3</v>
      </c>
      <c r="H13" s="8">
        <v>6.3E-2</v>
      </c>
      <c r="I13" s="8">
        <v>5.2999999999999999E-2</v>
      </c>
      <c r="J13" s="8">
        <v>5.0999999999999997E-2</v>
      </c>
      <c r="K13" s="8">
        <v>1E-3</v>
      </c>
      <c r="L13" s="8">
        <v>1.7689999999999999</v>
      </c>
      <c r="M13" s="8">
        <v>1.149</v>
      </c>
      <c r="N13" s="14">
        <v>0.75160000000000005</v>
      </c>
      <c r="O13" s="33">
        <v>8401</v>
      </c>
      <c r="P13" s="56">
        <v>35.17</v>
      </c>
      <c r="Q13" s="25">
        <f t="shared" ref="Q13:Q44" si="0">IF(P13&gt;0,P13/3.6,"")</f>
        <v>9.7694444444444439</v>
      </c>
      <c r="R13" s="44">
        <v>9301</v>
      </c>
      <c r="S13" s="46">
        <v>38.94</v>
      </c>
      <c r="T13" s="12">
        <f t="shared" ref="T13:T44" si="1">IF(S13&gt;0,S13/3.6,"")</f>
        <v>10.816666666666666</v>
      </c>
      <c r="U13" s="48">
        <v>11774</v>
      </c>
      <c r="V13" s="46">
        <v>49.3</v>
      </c>
      <c r="W13" s="12">
        <f t="shared" ref="W13:W44" si="2">IF(V13&gt;0,V13/3.6,"")</f>
        <v>13.694444444444443</v>
      </c>
      <c r="X13" s="50">
        <v>-9.8000000000000007</v>
      </c>
      <c r="Y13" s="51"/>
      <c r="Z13" s="40"/>
      <c r="AA13" s="40"/>
      <c r="AB13" s="42"/>
      <c r="AC13" s="22">
        <v>1.1800000000000001E-2</v>
      </c>
    </row>
    <row r="14" spans="1:29" ht="15.75" customHeight="1" x14ac:dyDescent="0.25">
      <c r="A14" s="15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4"/>
      <c r="O14" s="33">
        <v>8401</v>
      </c>
      <c r="P14" s="55">
        <v>35.17</v>
      </c>
      <c r="Q14" s="25">
        <f t="shared" ref="Q14:Q15" si="3">IF(P14&gt;0,P14/3.6,"")</f>
        <v>9.7694444444444439</v>
      </c>
      <c r="R14" s="44">
        <v>9301</v>
      </c>
      <c r="S14" s="46">
        <v>38.94</v>
      </c>
      <c r="T14" s="12">
        <f t="shared" si="1"/>
        <v>10.816666666666666</v>
      </c>
      <c r="U14" s="48"/>
      <c r="V14" s="46"/>
      <c r="W14" s="12"/>
      <c r="X14" s="50"/>
      <c r="Y14" s="51"/>
      <c r="Z14" s="40"/>
      <c r="AA14" s="40"/>
      <c r="AB14" s="42"/>
      <c r="AC14" s="22">
        <v>2.3600000000000003E-2</v>
      </c>
    </row>
    <row r="15" spans="1:29" ht="15.75" customHeight="1" x14ac:dyDescent="0.25">
      <c r="A15" s="15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4"/>
      <c r="O15" s="33">
        <v>8401</v>
      </c>
      <c r="P15" s="56">
        <v>35.17</v>
      </c>
      <c r="Q15" s="25">
        <f t="shared" si="3"/>
        <v>9.7694444444444439</v>
      </c>
      <c r="R15" s="44">
        <v>9301</v>
      </c>
      <c r="S15" s="46">
        <v>38.94</v>
      </c>
      <c r="T15" s="12">
        <f t="shared" si="1"/>
        <v>10.816666666666666</v>
      </c>
      <c r="U15" s="48"/>
      <c r="V15" s="46"/>
      <c r="W15" s="12"/>
      <c r="X15" s="50"/>
      <c r="Y15" s="51"/>
      <c r="Z15" s="40"/>
      <c r="AA15" s="40"/>
      <c r="AB15" s="42"/>
      <c r="AC15" s="22">
        <v>1.6300000000000002E-2</v>
      </c>
    </row>
    <row r="16" spans="1:29" ht="15.75" customHeight="1" x14ac:dyDescent="0.25">
      <c r="A16" s="15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  <c r="O16" s="33">
        <v>8401</v>
      </c>
      <c r="P16" s="55">
        <v>35.17</v>
      </c>
      <c r="Q16" s="25">
        <f t="shared" ref="Q16:Q17" si="4">IF(P16&gt;0,P16/3.6,"")</f>
        <v>9.7694444444444439</v>
      </c>
      <c r="R16" s="44">
        <v>9301</v>
      </c>
      <c r="S16" s="46">
        <v>38.94</v>
      </c>
      <c r="T16" s="12">
        <f t="shared" si="1"/>
        <v>10.816666666666666</v>
      </c>
      <c r="U16" s="48"/>
      <c r="V16" s="46"/>
      <c r="W16" s="12"/>
      <c r="X16" s="50"/>
      <c r="Y16" s="51"/>
      <c r="Z16" s="40"/>
      <c r="AA16" s="40"/>
      <c r="AB16" s="42"/>
      <c r="AC16" s="22">
        <v>1.7000000000000001E-2</v>
      </c>
    </row>
    <row r="17" spans="1:29" ht="15.75" customHeight="1" x14ac:dyDescent="0.25">
      <c r="A17" s="15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  <c r="O17" s="33">
        <v>8401</v>
      </c>
      <c r="P17" s="56">
        <v>35.17</v>
      </c>
      <c r="Q17" s="25">
        <f t="shared" si="4"/>
        <v>9.7694444444444439</v>
      </c>
      <c r="R17" s="44">
        <v>9301</v>
      </c>
      <c r="S17" s="46">
        <v>38.94</v>
      </c>
      <c r="T17" s="12">
        <f t="shared" si="1"/>
        <v>10.816666666666666</v>
      </c>
      <c r="U17" s="48"/>
      <c r="V17" s="46"/>
      <c r="W17" s="12"/>
      <c r="X17" s="50"/>
      <c r="Y17" s="51"/>
      <c r="Z17" s="40"/>
      <c r="AA17" s="40"/>
      <c r="AB17" s="42"/>
      <c r="AC17" s="22">
        <v>6.7999999999999996E-3</v>
      </c>
    </row>
    <row r="18" spans="1:29" ht="15.75" customHeight="1" x14ac:dyDescent="0.25">
      <c r="A18" s="15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4"/>
      <c r="O18" s="33">
        <v>8401</v>
      </c>
      <c r="P18" s="56">
        <v>35.17</v>
      </c>
      <c r="Q18" s="25">
        <f t="shared" si="0"/>
        <v>9.7694444444444439</v>
      </c>
      <c r="R18" s="44">
        <v>9301</v>
      </c>
      <c r="S18" s="46">
        <v>38.94</v>
      </c>
      <c r="T18" s="12">
        <f t="shared" si="1"/>
        <v>10.816666666666666</v>
      </c>
      <c r="U18" s="48"/>
      <c r="V18" s="46"/>
      <c r="W18" s="12"/>
      <c r="X18" s="50"/>
      <c r="Y18" s="51"/>
      <c r="Z18" s="40"/>
      <c r="AA18" s="40"/>
      <c r="AB18" s="42"/>
      <c r="AC18" s="22">
        <v>2.6199999999999998E-2</v>
      </c>
    </row>
    <row r="19" spans="1:29" ht="15.75" customHeight="1" x14ac:dyDescent="0.25">
      <c r="A19" s="15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4"/>
      <c r="O19" s="33">
        <v>8401</v>
      </c>
      <c r="P19" s="55">
        <v>35.17</v>
      </c>
      <c r="Q19" s="25">
        <f t="shared" si="0"/>
        <v>9.7694444444444439</v>
      </c>
      <c r="R19" s="44">
        <v>9301</v>
      </c>
      <c r="S19" s="46">
        <v>38.94</v>
      </c>
      <c r="T19" s="12">
        <f t="shared" si="1"/>
        <v>10.816666666666666</v>
      </c>
      <c r="U19" s="48"/>
      <c r="V19" s="46"/>
      <c r="W19" s="12" t="str">
        <f t="shared" si="2"/>
        <v/>
      </c>
      <c r="X19" s="50"/>
      <c r="Y19" s="51"/>
      <c r="Z19" s="40"/>
      <c r="AA19" s="40"/>
      <c r="AB19" s="42"/>
      <c r="AC19" s="22">
        <v>1.2800000000000001E-2</v>
      </c>
    </row>
    <row r="20" spans="1:29" ht="15.75" customHeight="1" x14ac:dyDescent="0.25">
      <c r="A20" s="15">
        <v>9</v>
      </c>
      <c r="B20" s="8">
        <v>91.045000000000002</v>
      </c>
      <c r="C20" s="8">
        <v>4.4960000000000004</v>
      </c>
      <c r="D20" s="8">
        <v>1.0329999999999999</v>
      </c>
      <c r="E20" s="8">
        <v>0.12</v>
      </c>
      <c r="F20" s="8">
        <v>0.19400000000000001</v>
      </c>
      <c r="G20" s="8">
        <v>4.0000000000000001E-3</v>
      </c>
      <c r="H20" s="8">
        <v>5.1999999999999998E-2</v>
      </c>
      <c r="I20" s="8">
        <v>4.2000000000000003E-2</v>
      </c>
      <c r="J20" s="8">
        <v>5.3999999999999999E-2</v>
      </c>
      <c r="K20" s="8">
        <v>1E-3</v>
      </c>
      <c r="L20" s="8">
        <v>1.9</v>
      </c>
      <c r="M20" s="8">
        <v>1.0589999999999999</v>
      </c>
      <c r="N20" s="14">
        <v>0.7379</v>
      </c>
      <c r="O20" s="34">
        <v>8257</v>
      </c>
      <c r="P20" s="33">
        <v>34.57</v>
      </c>
      <c r="Q20" s="25">
        <f t="shared" si="0"/>
        <v>9.6027777777777779</v>
      </c>
      <c r="R20" s="44">
        <v>9147</v>
      </c>
      <c r="S20" s="46">
        <v>38.299999999999997</v>
      </c>
      <c r="T20" s="12">
        <f t="shared" si="1"/>
        <v>10.638888888888888</v>
      </c>
      <c r="U20" s="48">
        <v>11686</v>
      </c>
      <c r="V20" s="46">
        <v>48.92</v>
      </c>
      <c r="W20" s="12">
        <f t="shared" si="2"/>
        <v>13.588888888888889</v>
      </c>
      <c r="X20" s="50">
        <v>-15.8</v>
      </c>
      <c r="Y20" s="51"/>
      <c r="Z20" s="40"/>
      <c r="AA20" s="40"/>
      <c r="AB20" s="42"/>
      <c r="AC20" s="22">
        <v>1.5300000000000001E-2</v>
      </c>
    </row>
    <row r="21" spans="1:29" ht="15.75" customHeight="1" x14ac:dyDescent="0.25">
      <c r="A21" s="15"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4"/>
      <c r="O21" s="34">
        <v>8257</v>
      </c>
      <c r="P21" s="33">
        <v>34.57</v>
      </c>
      <c r="Q21" s="25">
        <f t="shared" ref="Q21:Q22" si="5">IF(P21&gt;0,P21/3.6,"")</f>
        <v>9.6027777777777779</v>
      </c>
      <c r="R21" s="44">
        <v>9147</v>
      </c>
      <c r="S21" s="46">
        <v>38.299999999999997</v>
      </c>
      <c r="T21" s="12">
        <f t="shared" si="1"/>
        <v>10.638888888888888</v>
      </c>
      <c r="U21" s="48"/>
      <c r="V21" s="46"/>
      <c r="W21" s="12" t="str">
        <f t="shared" si="2"/>
        <v/>
      </c>
      <c r="X21" s="50"/>
      <c r="Y21" s="51"/>
      <c r="Z21" s="40"/>
      <c r="AA21" s="40"/>
      <c r="AB21" s="42"/>
      <c r="AC21" s="22">
        <v>1.35E-2</v>
      </c>
    </row>
    <row r="22" spans="1:29" ht="15.75" customHeight="1" x14ac:dyDescent="0.25">
      <c r="A22" s="15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4"/>
      <c r="O22" s="34">
        <v>8257</v>
      </c>
      <c r="P22" s="33">
        <v>34.57</v>
      </c>
      <c r="Q22" s="25">
        <f t="shared" si="5"/>
        <v>9.6027777777777779</v>
      </c>
      <c r="R22" s="44">
        <v>9147</v>
      </c>
      <c r="S22" s="46">
        <v>38.299999999999997</v>
      </c>
      <c r="T22" s="12">
        <f t="shared" si="1"/>
        <v>10.638888888888888</v>
      </c>
      <c r="U22" s="48"/>
      <c r="V22" s="46"/>
      <c r="W22" s="12" t="str">
        <f t="shared" si="2"/>
        <v/>
      </c>
      <c r="X22" s="50"/>
      <c r="Y22" s="51"/>
      <c r="Z22" s="40"/>
      <c r="AA22" s="40"/>
      <c r="AB22" s="42"/>
      <c r="AC22" s="22">
        <v>1.9899999999999998E-2</v>
      </c>
    </row>
    <row r="23" spans="1:29" ht="15.75" customHeight="1" x14ac:dyDescent="0.25">
      <c r="A23" s="15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4"/>
      <c r="O23" s="34">
        <v>8257</v>
      </c>
      <c r="P23" s="33">
        <v>34.57</v>
      </c>
      <c r="Q23" s="25">
        <f t="shared" ref="Q23:Q24" si="6">IF(P23&gt;0,P23/3.6,"")</f>
        <v>9.6027777777777779</v>
      </c>
      <c r="R23" s="44">
        <v>9147</v>
      </c>
      <c r="S23" s="46">
        <v>38.299999999999997</v>
      </c>
      <c r="T23" s="12">
        <f t="shared" si="1"/>
        <v>10.638888888888888</v>
      </c>
      <c r="U23" s="48"/>
      <c r="V23" s="46"/>
      <c r="W23" s="12" t="str">
        <f t="shared" si="2"/>
        <v/>
      </c>
      <c r="X23" s="50"/>
      <c r="Y23" s="51"/>
      <c r="Z23" s="40"/>
      <c r="AA23" s="40"/>
      <c r="AB23" s="42"/>
      <c r="AC23" s="22">
        <v>1.06E-2</v>
      </c>
    </row>
    <row r="24" spans="1:29" ht="15.75" customHeight="1" x14ac:dyDescent="0.25">
      <c r="A24" s="15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"/>
      <c r="O24" s="34">
        <v>8257</v>
      </c>
      <c r="P24" s="33">
        <v>34.57</v>
      </c>
      <c r="Q24" s="25">
        <f t="shared" si="6"/>
        <v>9.6027777777777779</v>
      </c>
      <c r="R24" s="44">
        <v>9147</v>
      </c>
      <c r="S24" s="46">
        <v>38.299999999999997</v>
      </c>
      <c r="T24" s="12">
        <f t="shared" si="1"/>
        <v>10.638888888888888</v>
      </c>
      <c r="U24" s="48"/>
      <c r="V24" s="46"/>
      <c r="W24" s="12" t="str">
        <f t="shared" si="2"/>
        <v/>
      </c>
      <c r="X24" s="50"/>
      <c r="Y24" s="51"/>
      <c r="Z24" s="40"/>
      <c r="AA24" s="40"/>
      <c r="AB24" s="42"/>
      <c r="AC24" s="22">
        <v>1.35E-2</v>
      </c>
    </row>
    <row r="25" spans="1:29" ht="15.75" customHeight="1" x14ac:dyDescent="0.25">
      <c r="A25" s="15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4"/>
      <c r="O25" s="34">
        <v>8257</v>
      </c>
      <c r="P25" s="33">
        <v>34.57</v>
      </c>
      <c r="Q25" s="25">
        <f t="shared" ref="Q25:Q27" si="7">IF(P25&gt;0,P25/3.6,"")</f>
        <v>9.6027777777777779</v>
      </c>
      <c r="R25" s="44">
        <v>9147</v>
      </c>
      <c r="S25" s="46">
        <v>38.299999999999997</v>
      </c>
      <c r="T25" s="12">
        <f t="shared" si="1"/>
        <v>10.638888888888888</v>
      </c>
      <c r="U25" s="48"/>
      <c r="V25" s="46"/>
      <c r="W25" s="12" t="str">
        <f t="shared" si="2"/>
        <v/>
      </c>
      <c r="X25" s="50"/>
      <c r="Y25" s="51"/>
      <c r="Z25" s="40"/>
      <c r="AA25" s="40"/>
      <c r="AB25" s="42"/>
      <c r="AC25" s="22">
        <v>1.4500000000000001E-2</v>
      </c>
    </row>
    <row r="26" spans="1:29" ht="15.75" customHeight="1" x14ac:dyDescent="0.25">
      <c r="A26" s="15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4"/>
      <c r="O26" s="34">
        <v>8257</v>
      </c>
      <c r="P26" s="33">
        <v>34.57</v>
      </c>
      <c r="Q26" s="25">
        <f t="shared" si="7"/>
        <v>9.6027777777777779</v>
      </c>
      <c r="R26" s="44">
        <v>9147</v>
      </c>
      <c r="S26" s="46">
        <v>38.299999999999997</v>
      </c>
      <c r="T26" s="12">
        <f t="shared" si="1"/>
        <v>10.638888888888888</v>
      </c>
      <c r="U26" s="48"/>
      <c r="V26" s="46"/>
      <c r="W26" s="12" t="str">
        <f t="shared" ref="W26:W27" si="8">IF(V26&gt;0,V26/3.6,"")</f>
        <v/>
      </c>
      <c r="X26" s="50"/>
      <c r="Y26" s="51"/>
      <c r="Z26" s="40"/>
      <c r="AA26" s="40"/>
      <c r="AB26" s="42"/>
      <c r="AC26" s="22">
        <v>1.9100000000000002E-2</v>
      </c>
    </row>
    <row r="27" spans="1:29" ht="15.75" customHeight="1" x14ac:dyDescent="0.25">
      <c r="A27" s="15">
        <v>16</v>
      </c>
      <c r="B27" s="8">
        <v>91.462999999999994</v>
      </c>
      <c r="C27" s="8">
        <v>4.2450000000000001</v>
      </c>
      <c r="D27" s="8">
        <v>0.98599999999999999</v>
      </c>
      <c r="E27" s="8">
        <v>0.12</v>
      </c>
      <c r="F27" s="8">
        <v>0.182</v>
      </c>
      <c r="G27" s="8">
        <v>4.0000000000000001E-3</v>
      </c>
      <c r="H27" s="8">
        <v>4.8000000000000001E-2</v>
      </c>
      <c r="I27" s="8">
        <v>0.04</v>
      </c>
      <c r="J27" s="8">
        <v>5.0999999999999997E-2</v>
      </c>
      <c r="K27" s="8">
        <v>2E-3</v>
      </c>
      <c r="L27" s="8">
        <v>1.93</v>
      </c>
      <c r="M27" s="8">
        <v>0.92900000000000005</v>
      </c>
      <c r="N27" s="14">
        <v>0.73409999999999997</v>
      </c>
      <c r="O27" s="34">
        <v>8238</v>
      </c>
      <c r="P27" s="33">
        <v>34.49</v>
      </c>
      <c r="Q27" s="25">
        <f t="shared" si="7"/>
        <v>9.5805555555555557</v>
      </c>
      <c r="R27" s="44">
        <v>9127</v>
      </c>
      <c r="S27" s="46">
        <v>38.21</v>
      </c>
      <c r="T27" s="12">
        <f t="shared" si="1"/>
        <v>10.613888888888889</v>
      </c>
      <c r="U27" s="48">
        <v>11691</v>
      </c>
      <c r="V27" s="46">
        <v>48.95</v>
      </c>
      <c r="W27" s="12">
        <f t="shared" si="8"/>
        <v>13.597222222222223</v>
      </c>
      <c r="X27" s="50">
        <v>-13.1</v>
      </c>
      <c r="Y27" s="51"/>
      <c r="Z27" s="40"/>
      <c r="AA27" s="40"/>
      <c r="AB27" s="42"/>
      <c r="AC27" s="22">
        <v>1.3699999999999999E-2</v>
      </c>
    </row>
    <row r="28" spans="1:29" ht="15.75" customHeight="1" x14ac:dyDescent="0.25">
      <c r="A28" s="15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  <c r="O28" s="34">
        <v>8238</v>
      </c>
      <c r="P28" s="33">
        <v>34.49</v>
      </c>
      <c r="Q28" s="25">
        <f t="shared" ref="Q28:Q29" si="9">IF(P28&gt;0,P28/3.6,"")</f>
        <v>9.5805555555555557</v>
      </c>
      <c r="R28" s="44">
        <v>9127</v>
      </c>
      <c r="S28" s="46">
        <v>38.21</v>
      </c>
      <c r="T28" s="12">
        <f t="shared" si="1"/>
        <v>10.613888888888889</v>
      </c>
      <c r="U28" s="48"/>
      <c r="V28" s="46"/>
      <c r="W28" s="12" t="str">
        <f t="shared" si="2"/>
        <v/>
      </c>
      <c r="X28" s="50"/>
      <c r="Y28" s="51"/>
      <c r="Z28" s="40"/>
      <c r="AA28" s="40"/>
      <c r="AB28" s="42"/>
      <c r="AC28" s="22">
        <v>3.0300000000000001E-2</v>
      </c>
    </row>
    <row r="29" spans="1:29" ht="15.75" customHeight="1" x14ac:dyDescent="0.25">
      <c r="A29" s="15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4"/>
      <c r="O29" s="34">
        <v>8238</v>
      </c>
      <c r="P29" s="33">
        <v>34.49</v>
      </c>
      <c r="Q29" s="25">
        <f t="shared" si="9"/>
        <v>9.5805555555555557</v>
      </c>
      <c r="R29" s="44">
        <v>9127</v>
      </c>
      <c r="S29" s="46">
        <v>38.21</v>
      </c>
      <c r="T29" s="12">
        <f t="shared" si="1"/>
        <v>10.613888888888889</v>
      </c>
      <c r="U29" s="48"/>
      <c r="V29" s="46"/>
      <c r="W29" s="12" t="str">
        <f t="shared" si="2"/>
        <v/>
      </c>
      <c r="X29" s="50"/>
      <c r="Y29" s="51"/>
      <c r="Z29" s="40"/>
      <c r="AA29" s="40"/>
      <c r="AB29" s="42"/>
      <c r="AC29" s="22">
        <v>2.53E-2</v>
      </c>
    </row>
    <row r="30" spans="1:29" ht="15.75" customHeight="1" x14ac:dyDescent="0.25">
      <c r="A30" s="15">
        <v>19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  <c r="O30" s="34">
        <v>8238</v>
      </c>
      <c r="P30" s="33">
        <v>34.49</v>
      </c>
      <c r="Q30" s="25">
        <f t="shared" ref="Q30:Q31" si="10">IF(P30&gt;0,P30/3.6,"")</f>
        <v>9.5805555555555557</v>
      </c>
      <c r="R30" s="44">
        <v>9127</v>
      </c>
      <c r="S30" s="46">
        <v>38.21</v>
      </c>
      <c r="T30" s="12">
        <f t="shared" si="1"/>
        <v>10.613888888888889</v>
      </c>
      <c r="U30" s="48"/>
      <c r="V30" s="46"/>
      <c r="W30" s="12" t="str">
        <f t="shared" si="2"/>
        <v/>
      </c>
      <c r="X30" s="50"/>
      <c r="Y30" s="51"/>
      <c r="Z30" s="40"/>
      <c r="AA30" s="40"/>
      <c r="AB30" s="42"/>
      <c r="AC30" s="22">
        <v>1.9600000000000003E-2</v>
      </c>
    </row>
    <row r="31" spans="1:29" ht="15.75" customHeight="1" x14ac:dyDescent="0.25">
      <c r="A31" s="15">
        <v>20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  <c r="O31" s="34">
        <v>8238</v>
      </c>
      <c r="P31" s="33">
        <v>34.49</v>
      </c>
      <c r="Q31" s="25">
        <f t="shared" si="10"/>
        <v>9.5805555555555557</v>
      </c>
      <c r="R31" s="44">
        <v>9127</v>
      </c>
      <c r="S31" s="46">
        <v>38.21</v>
      </c>
      <c r="T31" s="12">
        <f t="shared" si="1"/>
        <v>10.613888888888889</v>
      </c>
      <c r="U31" s="48"/>
      <c r="V31" s="46"/>
      <c r="W31" s="12" t="str">
        <f t="shared" si="2"/>
        <v/>
      </c>
      <c r="X31" s="50"/>
      <c r="Y31" s="51"/>
      <c r="Z31" s="40"/>
      <c r="AA31" s="40"/>
      <c r="AB31" s="42"/>
      <c r="AC31" s="22">
        <v>1.49E-2</v>
      </c>
    </row>
    <row r="32" spans="1:29" ht="15.75" customHeight="1" x14ac:dyDescent="0.25">
      <c r="A32" s="15">
        <v>21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4"/>
      <c r="O32" s="34">
        <v>8238</v>
      </c>
      <c r="P32" s="33">
        <v>34.49</v>
      </c>
      <c r="Q32" s="25">
        <f t="shared" si="0"/>
        <v>9.5805555555555557</v>
      </c>
      <c r="R32" s="44">
        <v>9127</v>
      </c>
      <c r="S32" s="46">
        <v>38.21</v>
      </c>
      <c r="T32" s="12">
        <f t="shared" si="1"/>
        <v>10.613888888888889</v>
      </c>
      <c r="U32" s="48"/>
      <c r="V32" s="46"/>
      <c r="W32" s="12" t="str">
        <f t="shared" si="2"/>
        <v/>
      </c>
      <c r="X32" s="50"/>
      <c r="Y32" s="51"/>
      <c r="Z32" s="40"/>
      <c r="AA32" s="40"/>
      <c r="AB32" s="42"/>
      <c r="AC32" s="22">
        <v>1.7999999999999999E-2</v>
      </c>
    </row>
    <row r="33" spans="1:29" ht="15.75" customHeight="1" x14ac:dyDescent="0.25">
      <c r="A33" s="15">
        <v>22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4"/>
      <c r="O33" s="34">
        <v>8238</v>
      </c>
      <c r="P33" s="33">
        <v>34.49</v>
      </c>
      <c r="Q33" s="25">
        <f t="shared" si="0"/>
        <v>9.5805555555555557</v>
      </c>
      <c r="R33" s="44">
        <v>9127</v>
      </c>
      <c r="S33" s="46">
        <v>38.21</v>
      </c>
      <c r="T33" s="12">
        <f t="shared" si="1"/>
        <v>10.613888888888889</v>
      </c>
      <c r="U33" s="48"/>
      <c r="V33" s="46"/>
      <c r="W33" s="12" t="str">
        <f t="shared" si="2"/>
        <v/>
      </c>
      <c r="X33" s="50"/>
      <c r="Y33" s="51"/>
      <c r="Z33" s="40"/>
      <c r="AA33" s="40"/>
      <c r="AB33" s="42"/>
      <c r="AC33" s="22">
        <v>1.8699999999999998E-2</v>
      </c>
    </row>
    <row r="34" spans="1:29" ht="15.75" customHeight="1" x14ac:dyDescent="0.25">
      <c r="A34" s="15">
        <v>23</v>
      </c>
      <c r="B34" s="8">
        <v>91.813999999999993</v>
      </c>
      <c r="C34" s="8">
        <v>4.1550000000000002</v>
      </c>
      <c r="D34" s="8">
        <v>0.98099999999999998</v>
      </c>
      <c r="E34" s="8">
        <v>0.113</v>
      </c>
      <c r="F34" s="8">
        <v>0.16300000000000001</v>
      </c>
      <c r="G34" s="8">
        <v>4.0000000000000001E-3</v>
      </c>
      <c r="H34" s="8">
        <v>4.3999999999999997E-2</v>
      </c>
      <c r="I34" s="8">
        <v>3.5999999999999997E-2</v>
      </c>
      <c r="J34" s="8">
        <v>5.3999999999999999E-2</v>
      </c>
      <c r="K34" s="8">
        <v>1E-3</v>
      </c>
      <c r="L34" s="8">
        <v>1.7549999999999999</v>
      </c>
      <c r="M34" s="8">
        <v>0.88</v>
      </c>
      <c r="N34" s="14">
        <v>0.73150000000000004</v>
      </c>
      <c r="O34" s="34">
        <v>8244</v>
      </c>
      <c r="P34" s="33">
        <v>34.520000000000003</v>
      </c>
      <c r="Q34" s="25">
        <f t="shared" si="0"/>
        <v>9.5888888888888903</v>
      </c>
      <c r="R34" s="44">
        <v>9134</v>
      </c>
      <c r="S34" s="46">
        <v>38.24</v>
      </c>
      <c r="T34" s="12">
        <f t="shared" si="1"/>
        <v>10.622222222222222</v>
      </c>
      <c r="U34" s="48">
        <v>11721</v>
      </c>
      <c r="V34" s="46">
        <v>49.07</v>
      </c>
      <c r="W34" s="12">
        <f t="shared" si="2"/>
        <v>13.630555555555555</v>
      </c>
      <c r="X34" s="50">
        <v>-12.8</v>
      </c>
      <c r="Y34" s="51"/>
      <c r="Z34" s="57">
        <v>4.0000000000000001E-3</v>
      </c>
      <c r="AA34" s="57">
        <v>3.0000000000000001E-3</v>
      </c>
      <c r="AB34" s="58" t="s">
        <v>53</v>
      </c>
      <c r="AC34" s="22">
        <v>3.3600000000000005E-2</v>
      </c>
    </row>
    <row r="35" spans="1:29" ht="15.75" customHeight="1" x14ac:dyDescent="0.25">
      <c r="A35" s="15">
        <v>24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  <c r="O35" s="34">
        <v>8244</v>
      </c>
      <c r="P35" s="33">
        <v>34.520000000000003</v>
      </c>
      <c r="Q35" s="25">
        <f t="shared" ref="Q35:Q36" si="11">IF(P35&gt;0,P35/3.6,"")</f>
        <v>9.5888888888888903</v>
      </c>
      <c r="R35" s="44">
        <v>9134</v>
      </c>
      <c r="S35" s="46">
        <v>38.24</v>
      </c>
      <c r="T35" s="12">
        <f t="shared" si="1"/>
        <v>10.622222222222222</v>
      </c>
      <c r="U35" s="48"/>
      <c r="V35" s="46"/>
      <c r="W35" s="12" t="str">
        <f t="shared" si="2"/>
        <v/>
      </c>
      <c r="X35" s="50"/>
      <c r="Y35" s="51"/>
      <c r="Z35" s="40"/>
      <c r="AA35" s="40"/>
      <c r="AB35" s="42"/>
      <c r="AC35" s="22">
        <v>3.27E-2</v>
      </c>
    </row>
    <row r="36" spans="1:29" ht="15.75" customHeight="1" x14ac:dyDescent="0.25">
      <c r="A36" s="15">
        <v>25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  <c r="O36" s="34">
        <v>8244</v>
      </c>
      <c r="P36" s="33">
        <v>34.520000000000003</v>
      </c>
      <c r="Q36" s="25">
        <f t="shared" si="11"/>
        <v>9.5888888888888903</v>
      </c>
      <c r="R36" s="44">
        <v>9134</v>
      </c>
      <c r="S36" s="46">
        <v>38.24</v>
      </c>
      <c r="T36" s="12">
        <f t="shared" si="1"/>
        <v>10.622222222222222</v>
      </c>
      <c r="U36" s="48"/>
      <c r="V36" s="46"/>
      <c r="W36" s="12" t="str">
        <f t="shared" si="2"/>
        <v/>
      </c>
      <c r="X36" s="50"/>
      <c r="Y36" s="51"/>
      <c r="Z36" s="40"/>
      <c r="AA36" s="40"/>
      <c r="AB36" s="42"/>
      <c r="AC36" s="22">
        <v>3.1600000000000003E-2</v>
      </c>
    </row>
    <row r="37" spans="1:29" ht="15.75" customHeight="1" x14ac:dyDescent="0.25">
      <c r="A37" s="15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4"/>
      <c r="O37" s="34">
        <v>8244</v>
      </c>
      <c r="P37" s="33">
        <v>34.520000000000003</v>
      </c>
      <c r="Q37" s="25">
        <f t="shared" ref="Q37:Q38" si="12">IF(P37&gt;0,P37/3.6,"")</f>
        <v>9.5888888888888903</v>
      </c>
      <c r="R37" s="44">
        <v>9134</v>
      </c>
      <c r="S37" s="46">
        <v>38.24</v>
      </c>
      <c r="T37" s="12">
        <f t="shared" si="1"/>
        <v>10.622222222222222</v>
      </c>
      <c r="U37" s="48"/>
      <c r="V37" s="46"/>
      <c r="W37" s="12" t="str">
        <f t="shared" si="2"/>
        <v/>
      </c>
      <c r="X37" s="50"/>
      <c r="Y37" s="51"/>
      <c r="Z37" s="40"/>
      <c r="AA37" s="40"/>
      <c r="AB37" s="42"/>
      <c r="AC37" s="22">
        <v>3.2500000000000001E-2</v>
      </c>
    </row>
    <row r="38" spans="1:29" ht="15.75" customHeight="1" x14ac:dyDescent="0.25">
      <c r="A38" s="15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4"/>
      <c r="O38" s="34">
        <v>8244</v>
      </c>
      <c r="P38" s="33">
        <v>34.520000000000003</v>
      </c>
      <c r="Q38" s="25">
        <f t="shared" si="12"/>
        <v>9.5888888888888903</v>
      </c>
      <c r="R38" s="44">
        <v>9134</v>
      </c>
      <c r="S38" s="46">
        <v>38.24</v>
      </c>
      <c r="T38" s="12">
        <f t="shared" si="1"/>
        <v>10.622222222222222</v>
      </c>
      <c r="U38" s="48"/>
      <c r="V38" s="46"/>
      <c r="W38" s="12" t="str">
        <f t="shared" si="2"/>
        <v/>
      </c>
      <c r="X38" s="50"/>
      <c r="Y38" s="51"/>
      <c r="Z38" s="40"/>
      <c r="AA38" s="40"/>
      <c r="AB38" s="42"/>
      <c r="AC38" s="22">
        <v>3.1800000000000002E-2</v>
      </c>
    </row>
    <row r="39" spans="1:29" ht="15.75" customHeight="1" x14ac:dyDescent="0.25">
      <c r="A39" s="15">
        <v>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4"/>
      <c r="O39" s="34">
        <v>8244</v>
      </c>
      <c r="P39" s="33">
        <v>34.520000000000003</v>
      </c>
      <c r="Q39" s="25">
        <f t="shared" ref="Q39:Q40" si="13">IF(P39&gt;0,P39/3.6,"")</f>
        <v>9.5888888888888903</v>
      </c>
      <c r="R39" s="44">
        <v>9134</v>
      </c>
      <c r="S39" s="46">
        <v>38.24</v>
      </c>
      <c r="T39" s="12">
        <f t="shared" si="1"/>
        <v>10.622222222222222</v>
      </c>
      <c r="U39" s="48"/>
      <c r="V39" s="46"/>
      <c r="W39" s="12" t="str">
        <f t="shared" si="2"/>
        <v/>
      </c>
      <c r="X39" s="50"/>
      <c r="Y39" s="51"/>
      <c r="Z39" s="40"/>
      <c r="AA39" s="40"/>
      <c r="AB39" s="42"/>
      <c r="AC39" s="22">
        <v>3.2799999999999996E-2</v>
      </c>
    </row>
    <row r="40" spans="1:29" ht="15.75" customHeight="1" x14ac:dyDescent="0.25">
      <c r="A40" s="15">
        <v>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O40" s="34">
        <v>8244</v>
      </c>
      <c r="P40" s="33">
        <v>34.520000000000003</v>
      </c>
      <c r="Q40" s="25">
        <f t="shared" si="13"/>
        <v>9.5888888888888903</v>
      </c>
      <c r="R40" s="44">
        <v>9134</v>
      </c>
      <c r="S40" s="46">
        <v>38.24</v>
      </c>
      <c r="T40" s="12">
        <f t="shared" si="1"/>
        <v>10.622222222222222</v>
      </c>
      <c r="U40" s="48"/>
      <c r="V40" s="46"/>
      <c r="W40" s="12" t="str">
        <f t="shared" si="2"/>
        <v/>
      </c>
      <c r="X40" s="50"/>
      <c r="Y40" s="51"/>
      <c r="Z40" s="40"/>
      <c r="AA40" s="40"/>
      <c r="AB40" s="42"/>
      <c r="AC40" s="22">
        <v>3.1800000000000002E-2</v>
      </c>
    </row>
    <row r="41" spans="1:29" ht="15.75" customHeight="1" x14ac:dyDescent="0.25">
      <c r="A41" s="15">
        <v>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4"/>
      <c r="O41" s="34">
        <v>8244</v>
      </c>
      <c r="P41" s="33">
        <v>34.520000000000003</v>
      </c>
      <c r="Q41" s="25">
        <f t="shared" si="0"/>
        <v>9.5888888888888903</v>
      </c>
      <c r="R41" s="44">
        <v>9134</v>
      </c>
      <c r="S41" s="46">
        <v>38.24</v>
      </c>
      <c r="T41" s="12">
        <f t="shared" si="1"/>
        <v>10.622222222222222</v>
      </c>
      <c r="U41" s="48"/>
      <c r="V41" s="46"/>
      <c r="W41" s="12" t="str">
        <f t="shared" si="2"/>
        <v/>
      </c>
      <c r="X41" s="50"/>
      <c r="Y41" s="51"/>
      <c r="Z41" s="40"/>
      <c r="AA41" s="40"/>
      <c r="AB41" s="42"/>
      <c r="AC41" s="22">
        <v>3.4000000000000002E-2</v>
      </c>
    </row>
    <row r="42" spans="1:29" ht="15.75" customHeight="1" x14ac:dyDescent="0.25">
      <c r="A42" s="15">
        <v>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4"/>
      <c r="O42" s="34"/>
      <c r="P42" s="33"/>
      <c r="Q42" s="25" t="str">
        <f t="shared" si="0"/>
        <v/>
      </c>
      <c r="R42" s="44"/>
      <c r="S42" s="46"/>
      <c r="T42" s="12" t="str">
        <f t="shared" si="1"/>
        <v/>
      </c>
      <c r="U42" s="48"/>
      <c r="V42" s="46"/>
      <c r="W42" s="12" t="str">
        <f t="shared" si="2"/>
        <v/>
      </c>
      <c r="X42" s="50"/>
      <c r="Y42" s="51"/>
      <c r="Z42" s="40"/>
      <c r="AA42" s="40"/>
      <c r="AB42" s="42"/>
      <c r="AC42" s="22">
        <v>0</v>
      </c>
    </row>
    <row r="43" spans="1:29" ht="15.75" customHeight="1" x14ac:dyDescent="0.25">
      <c r="A43" s="15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17"/>
      <c r="N43" s="14"/>
      <c r="O43" s="34"/>
      <c r="P43" s="33"/>
      <c r="Q43" s="25" t="str">
        <f t="shared" si="0"/>
        <v/>
      </c>
      <c r="R43" s="44"/>
      <c r="S43" s="46"/>
      <c r="T43" s="12" t="str">
        <f t="shared" si="1"/>
        <v/>
      </c>
      <c r="U43" s="48"/>
      <c r="V43" s="46"/>
      <c r="W43" s="12" t="str">
        <f t="shared" si="2"/>
        <v/>
      </c>
      <c r="X43" s="50"/>
      <c r="Y43" s="51"/>
      <c r="Z43" s="40"/>
      <c r="AA43" s="40"/>
      <c r="AB43" s="42"/>
      <c r="AC43" s="22">
        <v>0</v>
      </c>
    </row>
    <row r="44" spans="1:29" ht="15.75" customHeight="1" thickBot="1" x14ac:dyDescent="0.3">
      <c r="A44" s="16"/>
      <c r="B44" s="2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32"/>
      <c r="O44" s="35"/>
      <c r="P44" s="36"/>
      <c r="Q44" s="25" t="str">
        <f t="shared" si="0"/>
        <v/>
      </c>
      <c r="R44" s="45"/>
      <c r="S44" s="47"/>
      <c r="T44" s="12" t="str">
        <f t="shared" si="1"/>
        <v/>
      </c>
      <c r="U44" s="49"/>
      <c r="V44" s="47"/>
      <c r="W44" s="30" t="str">
        <f t="shared" si="2"/>
        <v/>
      </c>
      <c r="X44" s="52"/>
      <c r="Y44" s="53"/>
      <c r="Z44" s="41"/>
      <c r="AA44" s="41"/>
      <c r="AB44" s="43"/>
      <c r="AC44" s="39">
        <v>0</v>
      </c>
    </row>
    <row r="45" spans="1:29" ht="15" customHeight="1" thickBot="1" x14ac:dyDescent="0.3">
      <c r="A45" s="104" t="s">
        <v>20</v>
      </c>
      <c r="B45" s="104"/>
      <c r="C45" s="104"/>
      <c r="D45" s="104"/>
      <c r="E45" s="104"/>
      <c r="F45" s="104"/>
      <c r="G45" s="104"/>
      <c r="H45" s="105"/>
      <c r="I45" s="74" t="s">
        <v>18</v>
      </c>
      <c r="J45" s="75"/>
      <c r="K45" s="23">
        <v>0</v>
      </c>
      <c r="L45" s="60" t="s">
        <v>19</v>
      </c>
      <c r="M45" s="73"/>
      <c r="N45" s="24">
        <v>0</v>
      </c>
      <c r="O45" s="68">
        <f>SUMPRODUCT(O12:O44,AC12:AC44)/SUM(AC12:AC44)</f>
        <v>8275.8862776025198</v>
      </c>
      <c r="P45" s="64">
        <f>SUMPRODUCT(P12:P44,AC12:AC44)/SUM(AC12:AC44)</f>
        <v>34.650299684542574</v>
      </c>
      <c r="Q45" s="64">
        <f>SUMPRODUCT(Q12:Q44,AC12:AC44)/SUM(AC12:AC44)</f>
        <v>9.6250832457062696</v>
      </c>
      <c r="R45" s="64">
        <f>SUMPRODUCT(R12:R44,AC12:AC44)/SUM(AC12:AC44)</f>
        <v>9167.7312302839055</v>
      </c>
      <c r="S45" s="64">
        <f>SUMPRODUCT(S12:S44,AC12:AC44)/SUM(AC12:AC44)</f>
        <v>38.382124605678214</v>
      </c>
      <c r="T45" s="66">
        <f>SUMPRODUCT(T12:T44,AC12:AC44)/SUM(AC12:AC44)</f>
        <v>10.661701279355061</v>
      </c>
      <c r="U45" s="60" t="s">
        <v>56</v>
      </c>
      <c r="V45" s="61"/>
      <c r="W45" s="61"/>
      <c r="X45" s="61"/>
      <c r="Y45" s="61"/>
      <c r="Z45" s="61"/>
      <c r="AA45" s="61"/>
      <c r="AB45" s="61"/>
      <c r="AC45" s="59">
        <f>SUM(AC12:AC44)</f>
        <v>0.63400000000000034</v>
      </c>
    </row>
    <row r="46" spans="1:29" ht="19.5" customHeight="1" thickBot="1" x14ac:dyDescent="0.3">
      <c r="A46" s="4"/>
      <c r="B46" s="5"/>
      <c r="C46" s="5"/>
      <c r="D46" s="5"/>
      <c r="E46" s="5"/>
      <c r="F46" s="5"/>
      <c r="G46" s="5"/>
      <c r="H46" s="70" t="s">
        <v>3</v>
      </c>
      <c r="I46" s="71"/>
      <c r="J46" s="71"/>
      <c r="K46" s="71"/>
      <c r="L46" s="71"/>
      <c r="M46" s="71"/>
      <c r="N46" s="72"/>
      <c r="O46" s="69"/>
      <c r="P46" s="65"/>
      <c r="Q46" s="65"/>
      <c r="R46" s="65"/>
      <c r="S46" s="65"/>
      <c r="T46" s="67"/>
      <c r="U46" s="10"/>
      <c r="V46" s="5"/>
      <c r="W46" s="5"/>
      <c r="X46" s="5"/>
      <c r="Y46" s="5"/>
      <c r="Z46" s="5"/>
      <c r="AA46" s="5"/>
      <c r="AB46" s="5"/>
      <c r="AC46" s="6"/>
    </row>
    <row r="47" spans="1:29" ht="18.75" customHeight="1" x14ac:dyDescent="0.25"/>
    <row r="48" spans="1:29" x14ac:dyDescent="0.25">
      <c r="B48" s="28" t="s">
        <v>46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4" t="s">
        <v>47</v>
      </c>
      <c r="O48" s="54"/>
      <c r="P48" s="54"/>
      <c r="Q48" s="54"/>
      <c r="R48" s="54"/>
      <c r="S48" s="54"/>
      <c r="T48" s="54"/>
      <c r="U48" s="62">
        <v>42704</v>
      </c>
      <c r="V48" s="62"/>
    </row>
    <row r="49" spans="2:22" x14ac:dyDescent="0.25">
      <c r="D49" s="7"/>
      <c r="N49" s="31"/>
      <c r="O49" s="37" t="s">
        <v>4</v>
      </c>
      <c r="P49" s="37"/>
      <c r="Q49" s="37"/>
      <c r="R49" s="37" t="s">
        <v>5</v>
      </c>
      <c r="S49" s="37"/>
      <c r="T49" s="37"/>
      <c r="U49" s="37"/>
      <c r="V49" s="37" t="s">
        <v>6</v>
      </c>
    </row>
    <row r="50" spans="2:22" x14ac:dyDescent="0.25">
      <c r="B50" s="28" t="s">
        <v>48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4" t="s">
        <v>49</v>
      </c>
      <c r="O50" s="54"/>
      <c r="P50" s="54"/>
      <c r="Q50" s="54"/>
      <c r="R50" s="54"/>
      <c r="S50" s="54"/>
      <c r="T50" s="54"/>
      <c r="U50" s="62">
        <v>42704</v>
      </c>
      <c r="V50" s="62"/>
    </row>
    <row r="51" spans="2:22" x14ac:dyDescent="0.25">
      <c r="E51" s="7"/>
      <c r="N51" s="31"/>
      <c r="O51" s="37" t="s">
        <v>4</v>
      </c>
      <c r="P51" s="37"/>
      <c r="Q51" s="37"/>
      <c r="R51" s="37" t="s">
        <v>5</v>
      </c>
      <c r="S51" s="37"/>
      <c r="T51" s="37"/>
      <c r="U51" s="37"/>
      <c r="V51" s="37" t="s">
        <v>6</v>
      </c>
    </row>
    <row r="52" spans="2:22" x14ac:dyDescent="0.25">
      <c r="B52" s="28" t="s">
        <v>50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54" t="s">
        <v>51</v>
      </c>
      <c r="O52" s="54"/>
      <c r="P52" s="54"/>
      <c r="Q52" s="54"/>
      <c r="R52" s="54"/>
      <c r="S52" s="54"/>
      <c r="T52" s="54"/>
      <c r="U52" s="62">
        <v>42704</v>
      </c>
      <c r="V52" s="62"/>
    </row>
    <row r="53" spans="2:22" x14ac:dyDescent="0.25">
      <c r="E53" s="7"/>
      <c r="O53" s="37" t="s">
        <v>4</v>
      </c>
      <c r="P53" s="38"/>
      <c r="Q53" s="38"/>
      <c r="R53" s="37" t="s">
        <v>5</v>
      </c>
      <c r="S53" s="38"/>
      <c r="T53" s="38"/>
      <c r="U53" s="38"/>
      <c r="V53" s="37" t="s">
        <v>6</v>
      </c>
    </row>
  </sheetData>
  <mergeCells count="49"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  <mergeCell ref="L10:L11"/>
    <mergeCell ref="A45:H45"/>
    <mergeCell ref="A8:A11"/>
    <mergeCell ref="Z8:Z11"/>
    <mergeCell ref="AA8:AA11"/>
    <mergeCell ref="M10:M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U45:AB45"/>
    <mergeCell ref="U48:V48"/>
    <mergeCell ref="U50:V50"/>
    <mergeCell ref="U52:V52"/>
    <mergeCell ref="K3:AC3"/>
    <mergeCell ref="K4:AC4"/>
    <mergeCell ref="K5:AC5"/>
    <mergeCell ref="S45:S46"/>
    <mergeCell ref="T45:T46"/>
    <mergeCell ref="O45:O46"/>
    <mergeCell ref="H46:N46"/>
    <mergeCell ref="P45:P46"/>
    <mergeCell ref="Q45:Q46"/>
    <mergeCell ref="R45:R46"/>
    <mergeCell ref="L45:M45"/>
    <mergeCell ref="I45:J45"/>
  </mergeCells>
  <printOptions verticalCentered="1"/>
  <pageMargins left="0.39370078740157483" right="0.39370078740157483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ТОВ "Форт"</vt:lpstr>
      <vt:lpstr>'ТОВ "Форт"'!Print_Area</vt:lpstr>
      <vt:lpstr>'ТОВ "Форт"'!Область_печати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Кучерук Наталия Николаевна</cp:lastModifiedBy>
  <cp:lastPrinted>2016-11-08T08:53:29Z</cp:lastPrinted>
  <dcterms:created xsi:type="dcterms:W3CDTF">2016-10-07T07:24:19Z</dcterms:created>
  <dcterms:modified xsi:type="dcterms:W3CDTF">2016-12-13T08:35:41Z</dcterms:modified>
</cp:coreProperties>
</file>