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<sst xmlns="http://schemas.openxmlformats.org/spreadsheetml/2006/main" count="64" uniqueCount="58">
  <si>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</si>
  <si>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</si>
  <si>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</si>
  <si>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</si>
  <si>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</si>
  <si>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</si>
  <si>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</si>
  <si>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</si>
  <si>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</si>
  <si>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</si>
  <si>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</si>
  <si>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</si>
  <si>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</si>
  <si>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</si>
  <si>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</si>
  <si>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</si>
  <si>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</si>
  <si>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</si>
  <si>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</si>
  <si>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</si>
  <si>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</si>
  <si>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</si>
  <si>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</si>
  <si>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</si>
  <si>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</si>
  <si>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</si>
  <si>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</si>
  <si>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</si>
  <si>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</si>
  <si>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</si>
  <si>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</si>
  <si>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</si>
  <si>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</si>
  <si>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</si>
  <si>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</si>
  <si>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</si>
  <si>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</si>
  <si>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</si>
  <si>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</si>
  <si>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</si>
  <si>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</si>
  <si>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</si>
  <si>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</si>
  <si>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</si>
  <si>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</si>
  <si>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</si>
  <si>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</si>
  <si>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</si>
  <si>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</si>
  <si>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</si>
  <si>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</si>
  <si>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 Єлець-Кременчук-Кривий Ріг" "  за період з 01.11.2016р. по 30.11.2016р.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</si>
  <si>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</si>
  <si>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Запсілля, ГРС Білецьківка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</si>
  <si>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</si>
  <si>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</si>
  <si>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№15-5      Маршрут № 870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</si>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</sst>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AD9" sqref="AD9:AL43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8" t="s">
        <v>56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62" t="s">
        <v>52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18.75" x14ac:dyDescent="0.25">
      <c r="A4" s="21" t="s">
        <v>16</v>
      </c>
      <c r="G4" s="2"/>
      <c r="H4" s="2"/>
      <c r="I4" s="2"/>
      <c r="K4" s="62" t="s">
        <v>53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ht="15.75" x14ac:dyDescent="0.25">
      <c r="A5" s="20" t="s">
        <v>50</v>
      </c>
      <c r="G5" s="2"/>
      <c r="H5" s="2"/>
      <c r="I5" s="2"/>
      <c r="K5" s="62" t="s">
        <v>51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6" t="s">
        <v>0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41</v>
      </c>
      <c r="O8" s="100"/>
      <c r="P8" s="100"/>
      <c r="Q8" s="100"/>
      <c r="R8" s="100"/>
      <c r="S8" s="100"/>
      <c r="T8" s="100"/>
      <c r="U8" s="100"/>
      <c r="V8" s="100"/>
      <c r="W8" s="101"/>
      <c r="X8" s="112" t="s">
        <v>20</v>
      </c>
      <c r="Y8" s="110" t="s">
        <v>2</v>
      </c>
      <c r="Z8" s="108" t="s">
        <v>13</v>
      </c>
      <c r="AA8" s="108" t="s">
        <v>14</v>
      </c>
      <c r="AB8" s="89" t="s">
        <v>15</v>
      </c>
      <c r="AC8" s="98" t="s">
        <v>55</v>
      </c>
    </row>
    <row r="9" spans="1:29" ht="16.5" customHeight="1" thickBot="1" x14ac:dyDescent="0.3">
      <c r="A9" s="107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93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113"/>
      <c r="Y9" s="111"/>
      <c r="Z9" s="109"/>
      <c r="AA9" s="109"/>
      <c r="AB9" s="90"/>
      <c r="AC9" s="99"/>
    </row>
    <row r="10" spans="1:29" ht="15" customHeight="1" x14ac:dyDescent="0.25">
      <c r="A10" s="107"/>
      <c r="B10" s="91" t="s">
        <v>27</v>
      </c>
      <c r="C10" s="59" t="s">
        <v>28</v>
      </c>
      <c r="D10" s="59" t="s">
        <v>29</v>
      </c>
      <c r="E10" s="59" t="s">
        <v>34</v>
      </c>
      <c r="F10" s="59" t="s">
        <v>35</v>
      </c>
      <c r="G10" s="59" t="s">
        <v>32</v>
      </c>
      <c r="H10" s="59" t="s">
        <v>36</v>
      </c>
      <c r="I10" s="59" t="s">
        <v>33</v>
      </c>
      <c r="J10" s="59" t="s">
        <v>31</v>
      </c>
      <c r="K10" s="59" t="s">
        <v>30</v>
      </c>
      <c r="L10" s="59" t="s">
        <v>37</v>
      </c>
      <c r="M10" s="57" t="s">
        <v>38</v>
      </c>
      <c r="N10" s="94"/>
      <c r="O10" s="85" t="s">
        <v>25</v>
      </c>
      <c r="P10" s="87" t="s">
        <v>7</v>
      </c>
      <c r="Q10" s="89" t="s">
        <v>8</v>
      </c>
      <c r="R10" s="91" t="s">
        <v>26</v>
      </c>
      <c r="S10" s="59" t="s">
        <v>9</v>
      </c>
      <c r="T10" s="57" t="s">
        <v>10</v>
      </c>
      <c r="U10" s="96" t="s">
        <v>22</v>
      </c>
      <c r="V10" s="59" t="s">
        <v>11</v>
      </c>
      <c r="W10" s="57" t="s">
        <v>12</v>
      </c>
      <c r="X10" s="113"/>
      <c r="Y10" s="111"/>
      <c r="Z10" s="109"/>
      <c r="AA10" s="109"/>
      <c r="AB10" s="90"/>
      <c r="AC10" s="99"/>
    </row>
    <row r="11" spans="1:29" ht="92.25" customHeight="1" x14ac:dyDescent="0.25">
      <c r="A11" s="107"/>
      <c r="B11" s="92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58"/>
      <c r="N11" s="95"/>
      <c r="O11" s="86"/>
      <c r="P11" s="88"/>
      <c r="Q11" s="90"/>
      <c r="R11" s="92"/>
      <c r="S11" s="60"/>
      <c r="T11" s="58"/>
      <c r="U11" s="97"/>
      <c r="V11" s="60"/>
      <c r="W11" s="58"/>
      <c r="X11" s="113"/>
      <c r="Y11" s="111"/>
      <c r="Z11" s="109"/>
      <c r="AA11" s="109"/>
      <c r="AB11" s="90"/>
      <c r="AC11" s="99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8194</v>
      </c>
      <c r="P12" s="25">
        <v>34.299999999999997</v>
      </c>
      <c r="Q12" s="19">
        <f>IF(P12&gt;0,P12/3.6,"")</f>
        <v>9.5277777777777768</v>
      </c>
      <c r="R12" s="32">
        <v>9086</v>
      </c>
      <c r="S12" s="33">
        <v>38.049999999999997</v>
      </c>
      <c r="T12" s="12">
        <f>IF(S12&gt;0,S12/3.6,"")</f>
        <v>10.569444444444443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19.804500000000001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8194</v>
      </c>
      <c r="P13" s="29">
        <v>34.299999999999997</v>
      </c>
      <c r="Q13" s="19">
        <f t="shared" ref="Q13:Q42" si="0">IF(P13&gt;0,P13/3.6,"")</f>
        <v>9.5277777777777768</v>
      </c>
      <c r="R13" s="32">
        <v>9086</v>
      </c>
      <c r="S13" s="33">
        <v>38.049999999999997</v>
      </c>
      <c r="T13" s="12">
        <f t="shared" ref="T13:T42" si="1">IF(S13&gt;0,S13/3.6,"")</f>
        <v>10.569444444444443</v>
      </c>
      <c r="U13" s="34"/>
      <c r="V13" s="33"/>
      <c r="W13" s="12" t="str">
        <f t="shared" ref="W13:W41" si="2">IF(V13&gt;0,V13/3.6,"")</f>
        <v/>
      </c>
      <c r="X13" s="35"/>
      <c r="Y13" s="36"/>
      <c r="Z13" s="30"/>
      <c r="AA13" s="30"/>
      <c r="AB13" s="31"/>
      <c r="AC13" s="16">
        <v>20.514299999999999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8194</v>
      </c>
      <c r="P14" s="25">
        <v>34.299999999999997</v>
      </c>
      <c r="Q14" s="19">
        <f t="shared" si="0"/>
        <v>9.5277777777777768</v>
      </c>
      <c r="R14" s="32">
        <v>9086</v>
      </c>
      <c r="S14" s="33">
        <v>38.049999999999997</v>
      </c>
      <c r="T14" s="12">
        <f t="shared" si="1"/>
        <v>10.569444444444443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18.563800000000001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8194</v>
      </c>
      <c r="P15" s="25">
        <v>34.299999999999997</v>
      </c>
      <c r="Q15" s="19">
        <f t="shared" si="0"/>
        <v>9.5277777777777768</v>
      </c>
      <c r="R15" s="32">
        <v>9086</v>
      </c>
      <c r="S15" s="33">
        <v>38.049999999999997</v>
      </c>
      <c r="T15" s="12">
        <f t="shared" si="1"/>
        <v>10.569444444444443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18.988299999999999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8194</v>
      </c>
      <c r="P16" s="25">
        <v>34.299999999999997</v>
      </c>
      <c r="Q16" s="19">
        <f t="shared" si="0"/>
        <v>9.5277777777777768</v>
      </c>
      <c r="R16" s="32">
        <v>9086</v>
      </c>
      <c r="S16" s="33">
        <v>38.049999999999997</v>
      </c>
      <c r="T16" s="12">
        <f t="shared" si="1"/>
        <v>10.569444444444443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18.375900000000001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8194</v>
      </c>
      <c r="P17" s="25">
        <v>34.299999999999997</v>
      </c>
      <c r="Q17" s="19">
        <f t="shared" si="0"/>
        <v>9.5277777777777768</v>
      </c>
      <c r="R17" s="32">
        <v>9086</v>
      </c>
      <c r="S17" s="33">
        <v>38.049999999999997</v>
      </c>
      <c r="T17" s="12">
        <f t="shared" si="1"/>
        <v>10.569444444444443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18.075500000000002</v>
      </c>
    </row>
    <row r="18" spans="1:29" s="53" customFormat="1" ht="15.75" customHeight="1" x14ac:dyDescent="0.25">
      <c r="A18" s="38">
        <v>7</v>
      </c>
      <c r="B18" s="39">
        <v>95.855000000000004</v>
      </c>
      <c r="C18" s="39">
        <v>2.177</v>
      </c>
      <c r="D18" s="39">
        <v>0.66600000000000004</v>
      </c>
      <c r="E18" s="39">
        <v>0.10299999999999999</v>
      </c>
      <c r="F18" s="39">
        <v>9.9000000000000005E-2</v>
      </c>
      <c r="G18" s="39">
        <v>1E-3</v>
      </c>
      <c r="H18" s="39">
        <v>1.7999999999999999E-2</v>
      </c>
      <c r="I18" s="39">
        <v>1.2E-2</v>
      </c>
      <c r="J18" s="39">
        <v>8.9999999999999993E-3</v>
      </c>
      <c r="K18" s="39">
        <v>4.7E-2</v>
      </c>
      <c r="L18" s="39">
        <v>0.85</v>
      </c>
      <c r="M18" s="39">
        <v>0.16300000000000001</v>
      </c>
      <c r="N18" s="40">
        <v>0.69969999999999999</v>
      </c>
      <c r="O18" s="41">
        <v>8164</v>
      </c>
      <c r="P18" s="42">
        <v>34.18</v>
      </c>
      <c r="Q18" s="43">
        <f t="shared" si="0"/>
        <v>9.4944444444444436</v>
      </c>
      <c r="R18" s="44">
        <v>9053</v>
      </c>
      <c r="S18" s="45">
        <v>37.909999999999997</v>
      </c>
      <c r="T18" s="12">
        <f t="shared" si="1"/>
        <v>10.530555555555555</v>
      </c>
      <c r="U18" s="47">
        <v>11878</v>
      </c>
      <c r="V18" s="45">
        <v>49.74</v>
      </c>
      <c r="W18" s="46">
        <f t="shared" si="2"/>
        <v>13.816666666666666</v>
      </c>
      <c r="X18" s="48">
        <v>-22.6</v>
      </c>
      <c r="Y18" s="49"/>
      <c r="Z18" s="50"/>
      <c r="AA18" s="50"/>
      <c r="AB18" s="51"/>
      <c r="AC18" s="52">
        <v>13.831899999999999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8164</v>
      </c>
      <c r="P19" s="25">
        <v>34.18</v>
      </c>
      <c r="Q19" s="19">
        <f t="shared" si="0"/>
        <v>9.4944444444444436</v>
      </c>
      <c r="R19" s="32">
        <v>9053</v>
      </c>
      <c r="S19" s="33">
        <v>37.909999999999997</v>
      </c>
      <c r="T19" s="12">
        <f t="shared" si="1"/>
        <v>10.530555555555555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15.5154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8164</v>
      </c>
      <c r="P20" s="25">
        <v>34.18</v>
      </c>
      <c r="Q20" s="19">
        <f t="shared" si="0"/>
        <v>9.4944444444444436</v>
      </c>
      <c r="R20" s="32">
        <v>9053</v>
      </c>
      <c r="S20" s="33">
        <v>37.909999999999997</v>
      </c>
      <c r="T20" s="12">
        <f t="shared" si="1"/>
        <v>10.530555555555555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15.622399999999999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8164</v>
      </c>
      <c r="P21" s="25">
        <v>34.18</v>
      </c>
      <c r="Q21" s="19">
        <f t="shared" si="0"/>
        <v>9.4944444444444436</v>
      </c>
      <c r="R21" s="32">
        <v>9053</v>
      </c>
      <c r="S21" s="33">
        <v>37.909999999999997</v>
      </c>
      <c r="T21" s="12">
        <f t="shared" si="1"/>
        <v>10.530555555555555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16.383200000000002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8164</v>
      </c>
      <c r="P22" s="25">
        <v>34.18</v>
      </c>
      <c r="Q22" s="19">
        <f t="shared" si="0"/>
        <v>9.4944444444444436</v>
      </c>
      <c r="R22" s="32">
        <v>9053</v>
      </c>
      <c r="S22" s="33">
        <v>37.909999999999997</v>
      </c>
      <c r="T22" s="12">
        <f t="shared" si="1"/>
        <v>10.530555555555555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19.781400000000001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8164</v>
      </c>
      <c r="P23" s="25">
        <v>34.18</v>
      </c>
      <c r="Q23" s="19">
        <f t="shared" si="0"/>
        <v>9.4944444444444436</v>
      </c>
      <c r="R23" s="32">
        <v>9053</v>
      </c>
      <c r="S23" s="33">
        <v>37.909999999999997</v>
      </c>
      <c r="T23" s="12">
        <f t="shared" si="1"/>
        <v>10.530555555555555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19.676200000000001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8164</v>
      </c>
      <c r="P24" s="25">
        <v>34.18</v>
      </c>
      <c r="Q24" s="19">
        <f t="shared" si="0"/>
        <v>9.4944444444444436</v>
      </c>
      <c r="R24" s="32">
        <v>9053</v>
      </c>
      <c r="S24" s="33">
        <v>37.909999999999997</v>
      </c>
      <c r="T24" s="12">
        <f t="shared" si="1"/>
        <v>10.530555555555555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20.853200000000001</v>
      </c>
    </row>
    <row r="25" spans="1:29" s="53" customFormat="1" ht="15.75" customHeight="1" x14ac:dyDescent="0.25">
      <c r="A25" s="38">
        <v>14</v>
      </c>
      <c r="B25" s="39">
        <v>97.116</v>
      </c>
      <c r="C25" s="39">
        <v>1.5529999999999999</v>
      </c>
      <c r="D25" s="39">
        <v>0.58399999999999996</v>
      </c>
      <c r="E25" s="39">
        <v>0.11</v>
      </c>
      <c r="F25" s="39">
        <v>8.5000000000000006E-2</v>
      </c>
      <c r="G25" s="39">
        <v>1E-3</v>
      </c>
      <c r="H25" s="39">
        <v>1.4999999999999999E-2</v>
      </c>
      <c r="I25" s="39">
        <v>0.01</v>
      </c>
      <c r="J25" s="39">
        <v>6.0000000000000001E-3</v>
      </c>
      <c r="K25" s="39">
        <v>6.0000000000000001E-3</v>
      </c>
      <c r="L25" s="39">
        <v>0.45300000000000001</v>
      </c>
      <c r="M25" s="39">
        <v>6.0999999999999999E-2</v>
      </c>
      <c r="N25" s="40">
        <v>0.69130000000000003</v>
      </c>
      <c r="O25" s="41">
        <v>8154</v>
      </c>
      <c r="P25" s="42">
        <v>34.14</v>
      </c>
      <c r="Q25" s="43">
        <f t="shared" si="0"/>
        <v>9.4833333333333325</v>
      </c>
      <c r="R25" s="44">
        <v>9044</v>
      </c>
      <c r="S25" s="45">
        <v>37.869999999999997</v>
      </c>
      <c r="T25" s="12">
        <f t="shared" si="1"/>
        <v>10.519444444444444</v>
      </c>
      <c r="U25" s="47">
        <v>11939</v>
      </c>
      <c r="V25" s="45">
        <v>49.99</v>
      </c>
      <c r="W25" s="46">
        <f t="shared" si="2"/>
        <v>13.886111111111111</v>
      </c>
      <c r="X25" s="48">
        <v>-26.4</v>
      </c>
      <c r="Y25" s="49"/>
      <c r="Z25" s="50"/>
      <c r="AA25" s="50"/>
      <c r="AB25" s="51"/>
      <c r="AC25" s="52">
        <v>21.919900000000002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8154</v>
      </c>
      <c r="P26" s="25">
        <v>34.14</v>
      </c>
      <c r="Q26" s="19">
        <f t="shared" ref="Q26:Q27" si="3">IF(P26&gt;0,P26/3.6,"")</f>
        <v>9.4833333333333325</v>
      </c>
      <c r="R26" s="32">
        <v>9044</v>
      </c>
      <c r="S26" s="33">
        <v>37.869999999999997</v>
      </c>
      <c r="T26" s="12">
        <f t="shared" si="1"/>
        <v>10.519444444444444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23.306900000000002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8154</v>
      </c>
      <c r="P27" s="25">
        <v>34.14</v>
      </c>
      <c r="Q27" s="19">
        <f t="shared" si="3"/>
        <v>9.4833333333333325</v>
      </c>
      <c r="R27" s="32">
        <v>9044</v>
      </c>
      <c r="S27" s="33">
        <v>37.869999999999997</v>
      </c>
      <c r="T27" s="12">
        <f t="shared" si="1"/>
        <v>10.519444444444444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23.316500000000001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8154</v>
      </c>
      <c r="P28" s="25">
        <v>34.14</v>
      </c>
      <c r="Q28" s="19">
        <f t="shared" si="0"/>
        <v>9.4833333333333325</v>
      </c>
      <c r="R28" s="32">
        <v>9044</v>
      </c>
      <c r="S28" s="33">
        <v>37.869999999999997</v>
      </c>
      <c r="T28" s="12">
        <f t="shared" si="1"/>
        <v>10.519444444444444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22.6252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8154</v>
      </c>
      <c r="P29" s="25">
        <v>34.14</v>
      </c>
      <c r="Q29" s="19">
        <f t="shared" si="0"/>
        <v>9.4833333333333325</v>
      </c>
      <c r="R29" s="32">
        <v>9044</v>
      </c>
      <c r="S29" s="33">
        <v>37.869999999999997</v>
      </c>
      <c r="T29" s="12">
        <f t="shared" si="1"/>
        <v>10.519444444444444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21.187799999999999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8154</v>
      </c>
      <c r="P30" s="25">
        <v>34.14</v>
      </c>
      <c r="Q30" s="19">
        <f t="shared" si="0"/>
        <v>9.4833333333333325</v>
      </c>
      <c r="R30" s="32">
        <v>9044</v>
      </c>
      <c r="S30" s="33">
        <v>37.869999999999997</v>
      </c>
      <c r="T30" s="12">
        <f t="shared" si="1"/>
        <v>10.519444444444444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22.660499999999999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8154</v>
      </c>
      <c r="P31" s="25">
        <v>34.14</v>
      </c>
      <c r="Q31" s="19">
        <f t="shared" si="0"/>
        <v>9.4833333333333325</v>
      </c>
      <c r="R31" s="32">
        <v>9044</v>
      </c>
      <c r="S31" s="33">
        <v>37.869999999999997</v>
      </c>
      <c r="T31" s="12">
        <f t="shared" si="1"/>
        <v>10.519444444444444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23.265400000000003</v>
      </c>
    </row>
    <row r="32" spans="1:29" s="53" customFormat="1" ht="15.75" customHeight="1" x14ac:dyDescent="0.25">
      <c r="A32" s="38">
        <v>21</v>
      </c>
      <c r="B32" s="39">
        <v>96.153000000000006</v>
      </c>
      <c r="C32" s="39">
        <v>2.11</v>
      </c>
      <c r="D32" s="39">
        <v>0.65500000000000003</v>
      </c>
      <c r="E32" s="39">
        <v>0.106</v>
      </c>
      <c r="F32" s="39">
        <v>0.10299999999999999</v>
      </c>
      <c r="G32" s="39">
        <v>2E-3</v>
      </c>
      <c r="H32" s="39">
        <v>0.02</v>
      </c>
      <c r="I32" s="39">
        <v>1.4E-2</v>
      </c>
      <c r="J32" s="39">
        <v>1.0999999999999999E-2</v>
      </c>
      <c r="K32" s="39">
        <v>7.0000000000000001E-3</v>
      </c>
      <c r="L32" s="39">
        <v>0.66300000000000003</v>
      </c>
      <c r="M32" s="39">
        <v>0.156</v>
      </c>
      <c r="N32" s="40">
        <v>0.69810000000000005</v>
      </c>
      <c r="O32" s="41">
        <v>8180</v>
      </c>
      <c r="P32" s="42">
        <v>34.25</v>
      </c>
      <c r="Q32" s="43">
        <f t="shared" si="0"/>
        <v>9.5138888888888893</v>
      </c>
      <c r="R32" s="44">
        <v>9071</v>
      </c>
      <c r="S32" s="45">
        <v>37.979999999999997</v>
      </c>
      <c r="T32" s="12">
        <f t="shared" si="1"/>
        <v>10.549999999999999</v>
      </c>
      <c r="U32" s="47">
        <v>11915</v>
      </c>
      <c r="V32" s="45">
        <v>49.89</v>
      </c>
      <c r="W32" s="46">
        <f t="shared" si="2"/>
        <v>13.858333333333333</v>
      </c>
      <c r="X32" s="48">
        <v>-23</v>
      </c>
      <c r="Y32" s="49"/>
      <c r="Z32" s="50"/>
      <c r="AA32" s="50"/>
      <c r="AB32" s="51"/>
      <c r="AC32" s="52">
        <v>23.323900000000002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8180</v>
      </c>
      <c r="P33" s="25">
        <v>34.25</v>
      </c>
      <c r="Q33" s="19">
        <f t="shared" si="0"/>
        <v>9.5138888888888893</v>
      </c>
      <c r="R33" s="32">
        <v>9071</v>
      </c>
      <c r="S33" s="33">
        <v>37.979999999999997</v>
      </c>
      <c r="T33" s="12">
        <f t="shared" si="1"/>
        <v>10.549999999999999</v>
      </c>
      <c r="U33" s="34"/>
      <c r="V33" s="33"/>
      <c r="W33" s="12" t="str">
        <f t="shared" si="2"/>
        <v/>
      </c>
      <c r="X33" s="35"/>
      <c r="Y33" s="36"/>
      <c r="Z33" s="30"/>
      <c r="AA33" s="30"/>
      <c r="AB33" s="31"/>
      <c r="AC33" s="16">
        <v>25.405999999999999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8180</v>
      </c>
      <c r="P34" s="25">
        <v>34.25</v>
      </c>
      <c r="Q34" s="19">
        <f t="shared" si="0"/>
        <v>9.5138888888888893</v>
      </c>
      <c r="R34" s="32">
        <v>9071</v>
      </c>
      <c r="S34" s="33">
        <v>37.979999999999997</v>
      </c>
      <c r="T34" s="12">
        <f t="shared" si="1"/>
        <v>10.549999999999999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27.6248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8180</v>
      </c>
      <c r="P35" s="25">
        <v>34.25</v>
      </c>
      <c r="Q35" s="19">
        <f t="shared" si="0"/>
        <v>9.5138888888888893</v>
      </c>
      <c r="R35" s="32">
        <v>9071</v>
      </c>
      <c r="S35" s="33">
        <v>37.979999999999997</v>
      </c>
      <c r="T35" s="12">
        <f t="shared" si="1"/>
        <v>10.549999999999999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28.261700000000001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8180</v>
      </c>
      <c r="P36" s="25">
        <v>34.25</v>
      </c>
      <c r="Q36" s="19">
        <f t="shared" si="0"/>
        <v>9.5138888888888893</v>
      </c>
      <c r="R36" s="32">
        <v>9071</v>
      </c>
      <c r="S36" s="33">
        <v>37.979999999999997</v>
      </c>
      <c r="T36" s="12">
        <f t="shared" si="1"/>
        <v>10.549999999999999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26.866499999999998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8180</v>
      </c>
      <c r="P37" s="25">
        <v>34.25</v>
      </c>
      <c r="Q37" s="19">
        <f t="shared" si="0"/>
        <v>9.5138888888888893</v>
      </c>
      <c r="R37" s="32">
        <v>9071</v>
      </c>
      <c r="S37" s="33">
        <v>37.979999999999997</v>
      </c>
      <c r="T37" s="12">
        <f t="shared" si="1"/>
        <v>10.549999999999999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25.650599999999997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8180</v>
      </c>
      <c r="P38" s="25">
        <v>34.25</v>
      </c>
      <c r="Q38" s="19">
        <f t="shared" si="0"/>
        <v>9.5138888888888893</v>
      </c>
      <c r="R38" s="32">
        <v>9071</v>
      </c>
      <c r="S38" s="33">
        <v>37.979999999999997</v>
      </c>
      <c r="T38" s="12">
        <f t="shared" si="1"/>
        <v>10.549999999999999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24.821999999999999</v>
      </c>
    </row>
    <row r="39" spans="1:29" s="53" customFormat="1" ht="15.75" customHeight="1" x14ac:dyDescent="0.25">
      <c r="A39" s="38">
        <v>28</v>
      </c>
      <c r="B39" s="39">
        <v>96.239000000000004</v>
      </c>
      <c r="C39" s="39">
        <v>2.0379999999999998</v>
      </c>
      <c r="D39" s="39">
        <v>0.63400000000000001</v>
      </c>
      <c r="E39" s="39">
        <v>0.10199999999999999</v>
      </c>
      <c r="F39" s="39">
        <v>9.9000000000000005E-2</v>
      </c>
      <c r="G39" s="39">
        <v>1E-3</v>
      </c>
      <c r="H39" s="39">
        <v>1.9E-2</v>
      </c>
      <c r="I39" s="39">
        <v>1.2E-2</v>
      </c>
      <c r="J39" s="39">
        <v>8.9999999999999993E-3</v>
      </c>
      <c r="K39" s="39">
        <v>6.0000000000000001E-3</v>
      </c>
      <c r="L39" s="39">
        <v>0.68700000000000006</v>
      </c>
      <c r="M39" s="39">
        <v>0.154</v>
      </c>
      <c r="N39" s="40">
        <v>0.69730000000000003</v>
      </c>
      <c r="O39" s="41">
        <v>8168</v>
      </c>
      <c r="P39" s="42">
        <v>34.200000000000003</v>
      </c>
      <c r="Q39" s="43">
        <f t="shared" si="0"/>
        <v>9.5</v>
      </c>
      <c r="R39" s="44">
        <v>9059</v>
      </c>
      <c r="S39" s="45">
        <v>37.93</v>
      </c>
      <c r="T39" s="12">
        <f t="shared" si="1"/>
        <v>10.536111111111111</v>
      </c>
      <c r="U39" s="47">
        <v>11906</v>
      </c>
      <c r="V39" s="45">
        <v>49.85</v>
      </c>
      <c r="W39" s="46">
        <f t="shared" si="2"/>
        <v>13.847222222222221</v>
      </c>
      <c r="X39" s="48">
        <v>-25.6</v>
      </c>
      <c r="Y39" s="49"/>
      <c r="Z39" s="54">
        <v>0</v>
      </c>
      <c r="AA39" s="54">
        <v>0</v>
      </c>
      <c r="AB39" s="55" t="s">
        <v>54</v>
      </c>
      <c r="AC39" s="52">
        <v>23.742000000000001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8168</v>
      </c>
      <c r="P40" s="25">
        <v>34.200000000000003</v>
      </c>
      <c r="Q40" s="19">
        <f t="shared" si="0"/>
        <v>9.5</v>
      </c>
      <c r="R40" s="32">
        <v>9059</v>
      </c>
      <c r="S40" s="33">
        <v>37.93</v>
      </c>
      <c r="T40" s="12">
        <f t="shared" si="1"/>
        <v>10.536111111111111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25.309099999999997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8168</v>
      </c>
      <c r="P41" s="25">
        <v>34.200000000000003</v>
      </c>
      <c r="Q41" s="19">
        <f t="shared" si="0"/>
        <v>9.5</v>
      </c>
      <c r="R41" s="32">
        <v>9059</v>
      </c>
      <c r="S41" s="33">
        <v>37.93</v>
      </c>
      <c r="T41" s="12">
        <f t="shared" si="1"/>
        <v>10.536111111111111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28.554599999999997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2"/>
      <c r="S42" s="33"/>
      <c r="T42" s="12" t="str">
        <f t="shared" si="1"/>
        <v/>
      </c>
      <c r="U42" s="34"/>
      <c r="V42" s="33"/>
      <c r="W42" s="12"/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104" t="s">
        <v>19</v>
      </c>
      <c r="B43" s="104"/>
      <c r="C43" s="104"/>
      <c r="D43" s="104"/>
      <c r="E43" s="104"/>
      <c r="F43" s="104"/>
      <c r="G43" s="104"/>
      <c r="H43" s="105"/>
      <c r="I43" s="76" t="s">
        <v>17</v>
      </c>
      <c r="J43" s="77"/>
      <c r="K43" s="17">
        <v>0</v>
      </c>
      <c r="L43" s="74" t="s">
        <v>18</v>
      </c>
      <c r="M43" s="75"/>
      <c r="N43" s="18">
        <v>0</v>
      </c>
      <c r="O43" s="67">
        <f>SUMPRODUCT(O12:O42,AC12:AC42)/SUM(AC12:AC42)</f>
        <v>8171.7521105658461</v>
      </c>
      <c r="P43" s="63">
        <f>SUMPRODUCT(P12:P42,AC12:AC42)/SUM(AC12:AC42)</f>
        <v>34.213152970790254</v>
      </c>
      <c r="Q43" s="63">
        <f>SUMPRODUCT(Q12:Q42,AC12:AC42)/SUM(AC12:AC42)</f>
        <v>9.5036536029972911</v>
      </c>
      <c r="R43" s="72">
        <f>SUMPRODUCT(R12:R42,AC12:AC42)/SUM(AC12:AC42)</f>
        <v>9062.3127187306054</v>
      </c>
      <c r="S43" s="63">
        <f>SUMPRODUCT(S12:S42,AC12:AC42)/SUM(AC12:AC42)</f>
        <v>37.946649977807674</v>
      </c>
      <c r="T43" s="65">
        <f>SUMPRODUCT(T12:T42,AC12:AC42)/SUM(AC12:AC42)</f>
        <v>10.540736104946577</v>
      </c>
      <c r="U43" s="102" t="s">
        <v>57</v>
      </c>
      <c r="V43" s="103"/>
      <c r="W43" s="103"/>
      <c r="X43" s="103"/>
      <c r="Y43" s="103"/>
      <c r="Z43" s="103"/>
      <c r="AA43" s="103"/>
      <c r="AB43" s="103"/>
      <c r="AC43" s="56">
        <v>653.71500000000003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69" t="s">
        <v>3</v>
      </c>
      <c r="I44" s="70"/>
      <c r="J44" s="70"/>
      <c r="K44" s="70"/>
      <c r="L44" s="70"/>
      <c r="M44" s="70"/>
      <c r="N44" s="71"/>
      <c r="O44" s="68"/>
      <c r="P44" s="64"/>
      <c r="Q44" s="64"/>
      <c r="R44" s="73"/>
      <c r="S44" s="64"/>
      <c r="T44" s="66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45</v>
      </c>
      <c r="O46" s="37"/>
      <c r="P46" s="37"/>
      <c r="Q46" s="37"/>
      <c r="R46" s="37"/>
      <c r="S46" s="37"/>
      <c r="T46" s="37"/>
      <c r="U46" s="61">
        <v>42704</v>
      </c>
      <c r="V46" s="61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47</v>
      </c>
      <c r="O48" s="37"/>
      <c r="P48" s="37"/>
      <c r="Q48" s="37"/>
      <c r="R48" s="37"/>
      <c r="S48" s="37"/>
      <c r="T48" s="37"/>
      <c r="U48" s="61">
        <v>42704</v>
      </c>
      <c r="V48" s="61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49</v>
      </c>
      <c r="O50" s="37"/>
      <c r="P50" s="37"/>
      <c r="Q50" s="37"/>
      <c r="R50" s="37"/>
      <c r="S50" s="37"/>
      <c r="T50" s="37"/>
      <c r="U50" s="61">
        <v>42704</v>
      </c>
      <c r="V50" s="61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  <mergeCell ref="U43:AB43"/>
    <mergeCell ref="A43:H43"/>
    <mergeCell ref="A8:A11"/>
    <mergeCell ref="M10:M11"/>
    <mergeCell ref="L10:L11"/>
    <mergeCell ref="U46:V46"/>
    <mergeCell ref="U48:V48"/>
    <mergeCell ref="U50:V50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2016-12-07T13:18:06Z</dcterms:modified>
</cp:coreProperties>
</file>