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5" windowWidth="11970" windowHeight="6210" tabRatio="612" activeTab="0"/>
  </bookViews>
  <sheets>
    <sheet name="05-1" sheetId="1" r:id="rId1"/>
  </sheets>
  <definedNames/>
  <calcPr fullCalcOnLoad="1"/>
</workbook>
</file>

<file path=xl/sharedStrings.xml><?xml version="1.0" encoding="utf-8"?>
<sst xmlns="http://schemas.openxmlformats.org/spreadsheetml/2006/main" count="56" uniqueCount="54">
  <si>
    <t>ПАТ "УКРТРАНСГАЗ"</t>
  </si>
  <si>
    <t>Боярське ЛВУМГ</t>
  </si>
  <si>
    <t>Вимірювальна хіміко-аналітична лабораторія</t>
  </si>
  <si>
    <t>ПАСПОРТ ФІЗИКО-ХІМІЧНИХ ПОКАЗНИКІВ ПРИРОДНОГО ГАЗУ № 01-11</t>
  </si>
  <si>
    <t>Маршрут №21</t>
  </si>
  <si>
    <t>Філія "УМГ "КИЇВТРАНСГАЗ"</t>
  </si>
  <si>
    <t>переданого ПАТ "УКРТРАНСГАЗ", філії УМГ "КИЇВТРАНСГАЗ", Боярським ЛВУМГ та прийнятого ПАТ "Київоблгаз"</t>
  </si>
  <si>
    <r>
      <t xml:space="preserve">по  КС-3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</si>
  <si>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 xml:space="preserve">Свідоцтво </t>
    </r>
    <r>
      <rPr>
        <b/>
        <sz val="8"/>
        <rFont val="Arial"/>
        <family val="2"/>
      </rPr>
      <t xml:space="preserve">№ 70А-43-14 </t>
    </r>
    <r>
      <rPr>
        <sz val="8"/>
        <rFont val="Arial"/>
        <family val="2"/>
      </rPr>
      <t xml:space="preserve">чинне до </t>
    </r>
    <r>
      <rPr>
        <b/>
        <sz val="8"/>
        <rFont val="Arial"/>
        <family val="2"/>
      </rPr>
      <t xml:space="preserve"> 24.07.2019р.</t>
    </r>
  </si>
  <si>
    <r>
      <t>газопроводу</t>
    </r>
    <r>
      <rPr>
        <b/>
        <sz val="12"/>
        <color indexed="8"/>
        <rFont val="Times New Roman"/>
        <family val="1"/>
      </rPr>
      <t xml:space="preserve"> Київ - Захід України 2 (КЗУ-2)</t>
    </r>
  </si>
  <si>
    <t>за період з 1 листопада  по 30 листопада  2016р.</t>
  </si>
  <si>
    <t>Число місяця</t>
  </si>
  <si>
    <t xml:space="preserve">Компонентний склад, % мол. </t>
  </si>
  <si>
    <t>Фізико-хімічні показники газу обчислені на основі компонентного складу, 101,325 кПа</t>
  </si>
  <si>
    <t>Температура точки роси вологи (Р = 3.92 МПа), ºС</t>
  </si>
  <si>
    <t>Температура точки роси вуглеводнів, ºС</t>
  </si>
  <si>
    <r>
      <t>Масова концентрація 
сірководню, мг/м</t>
    </r>
    <r>
      <rPr>
        <b/>
        <vertAlign val="superscript"/>
        <sz val="9"/>
        <color indexed="8"/>
        <rFont val="Times New Roman"/>
        <family val="1"/>
      </rPr>
      <t>3</t>
    </r>
  </si>
  <si>
    <r>
      <t>Масова концентрація 
меркаптанової сірки, мг/м</t>
    </r>
    <r>
      <rPr>
        <b/>
        <vertAlign val="superscript"/>
        <sz val="9"/>
        <color indexed="8"/>
        <rFont val="Times New Roman"/>
        <family val="1"/>
      </rPr>
      <t>3</t>
    </r>
  </si>
  <si>
    <r>
      <t>Маса механічних домішок, мг/м</t>
    </r>
    <r>
      <rPr>
        <b/>
        <vertAlign val="superscript"/>
        <sz val="9"/>
        <color indexed="8"/>
        <rFont val="Times New Roman"/>
        <family val="1"/>
      </rPr>
      <t>3</t>
    </r>
  </si>
  <si>
    <r>
      <t>Обсяг газу, тис. м</t>
    </r>
    <r>
      <rPr>
        <b/>
        <vertAlign val="superscript"/>
        <sz val="9"/>
        <color indexed="8"/>
        <rFont val="Times New Roman"/>
        <family val="1"/>
      </rPr>
      <t>3</t>
    </r>
  </si>
  <si>
    <r>
      <t>Густина абсолютна, кг/м</t>
    </r>
    <r>
      <rPr>
        <b/>
        <vertAlign val="superscript"/>
        <sz val="9"/>
        <color indexed="8"/>
        <rFont val="Times New Roman"/>
        <family val="1"/>
      </rPr>
      <t>3</t>
    </r>
    <r>
      <rPr>
        <b/>
        <sz val="9"/>
        <color indexed="8"/>
        <rFont val="Times New Roman"/>
        <family val="1"/>
      </rPr>
      <t>,при 20 ºС,</t>
    </r>
    <r>
      <rPr>
        <b/>
        <vertAlign val="superscript"/>
        <sz val="9"/>
        <color indexed="8"/>
        <rFont val="Times New Roman"/>
        <family val="1"/>
      </rPr>
      <t xml:space="preserve"> </t>
    </r>
  </si>
  <si>
    <t xml:space="preserve">Температура вимірювання/згоряння при </t>
  </si>
  <si>
    <t>20/25ºС</t>
  </si>
  <si>
    <t>метан, С1</t>
  </si>
  <si>
    <t>етан, С2</t>
  </si>
  <si>
    <t>пропан, С3</t>
  </si>
  <si>
    <t>ізо-бутан, і-С4</t>
  </si>
  <si>
    <t>н-бутан, н-С4</t>
  </si>
  <si>
    <t>нео-пентан, нео-С5</t>
  </si>
  <si>
    <t>ізо-пентан, і-С5</t>
  </si>
  <si>
    <t>н-пентан, н-С5</t>
  </si>
  <si>
    <t>гексани та вищі, С6+</t>
  </si>
  <si>
    <t>кисень, О2</t>
  </si>
  <si>
    <t>азот, N2</t>
  </si>
  <si>
    <t>діоксид вуглецю, CО2</t>
  </si>
  <si>
    <r>
      <t>Теплота згоряння нижча, МДж/м</t>
    </r>
    <r>
      <rPr>
        <b/>
        <vertAlign val="superscript"/>
        <sz val="9"/>
        <color indexed="8"/>
        <rFont val="Times New Roman"/>
        <family val="1"/>
      </rPr>
      <t>3</t>
    </r>
  </si>
  <si>
    <r>
      <t>Теплота згоряння нижча,кВт⋅год/м</t>
    </r>
    <r>
      <rPr>
        <b/>
        <vertAlign val="superscript"/>
        <sz val="9"/>
        <color indexed="8"/>
        <rFont val="Times New Roman"/>
        <family val="1"/>
      </rPr>
      <t>3</t>
    </r>
  </si>
  <si>
    <r>
      <t>Теплота згоряння вища, МДж/м</t>
    </r>
    <r>
      <rPr>
        <b/>
        <vertAlign val="superscript"/>
        <sz val="9"/>
        <color indexed="8"/>
        <rFont val="Times New Roman"/>
        <family val="1"/>
      </rPr>
      <t>3</t>
    </r>
  </si>
  <si>
    <r>
      <t>Теплота згоряння вища, кВт⋅год/м</t>
    </r>
    <r>
      <rPr>
        <b/>
        <vertAlign val="superscript"/>
        <sz val="9"/>
        <color indexed="8"/>
        <rFont val="Times New Roman"/>
        <family val="1"/>
      </rPr>
      <t>3</t>
    </r>
  </si>
  <si>
    <r>
      <t>Число Воббе вище,МДж/м</t>
    </r>
    <r>
      <rPr>
        <b/>
        <vertAlign val="superscript"/>
        <sz val="9"/>
        <color indexed="8"/>
        <rFont val="Times New Roman"/>
        <family val="1"/>
      </rPr>
      <t>3</t>
    </r>
  </si>
  <si>
    <t>Число Воббе вище,кВт⋅год/м3</t>
  </si>
  <si>
    <t>&lt;10</t>
  </si>
  <si>
    <r>
      <rPr>
        <sz val="9"/>
        <color indexed="8"/>
        <rFont val="Calibri"/>
        <family val="2"/>
      </rPr>
      <t>&lt;1</t>
    </r>
    <r>
      <rPr>
        <sz val="9"/>
        <color indexed="8"/>
        <rFont val="Times New Roman"/>
        <family val="1"/>
      </rPr>
      <t>0</t>
    </r>
  </si>
  <si>
    <t>від.</t>
  </si>
  <si>
    <t>Середньозважене значення теплоти згоряння:</t>
  </si>
  <si>
    <r>
      <t>ВТВ, тис.м</t>
    </r>
    <r>
      <rPr>
        <vertAlign val="superscript"/>
        <sz val="9"/>
        <color indexed="8"/>
        <rFont val="Times New Roman"/>
        <family val="1"/>
      </rPr>
      <t>3</t>
    </r>
  </si>
  <si>
    <t>Головний інженер Боярського ЛВУМГ</t>
  </si>
  <si>
    <t>Табак С.М.</t>
  </si>
  <si>
    <t>30.11.2016р.</t>
  </si>
  <si>
    <r>
      <t>Передано, тис.м</t>
    </r>
    <r>
      <rPr>
        <vertAlign val="superscript"/>
        <sz val="9"/>
        <color indexed="8"/>
        <rFont val="Times New Roman"/>
        <family val="1"/>
      </rPr>
      <t>3</t>
    </r>
  </si>
  <si>
    <t>Завідувач ВХАЛ Боярського ЛВУМГ</t>
  </si>
  <si>
    <t>Клименко І.А.</t>
  </si>
  <si>
    <t>Начальник служби ГВ та М</t>
  </si>
  <si>
    <t>Прима Ю.І.</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</si>
</sst>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000"/>
    <numFmt numFmtId="190" formatCode="0.0"/>
    <numFmt numFmtId="191" formatCode="d/m"/>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mmm/yyyy"/>
    <numFmt numFmtId="197" formatCode="[$-FC19]d\ mmmm\ yyyy\ &quot;г.&quot;"/>
    <numFmt numFmtId="198" formatCode="0.00000"/>
    <numFmt numFmtId="199" formatCode="0.000000"/>
    <numFmt numFmtId="200" formatCode="_(* #,##0.000_);_(* \(#,##0.000\);_(* &quot;-&quot;??_);_(@_)"/>
    <numFmt numFmtId="201" formatCode="_(* #,##0.0000_);_(* \(#,##0.0000\);_(* &quot;-&quot;??_);_(@_)"/>
    <numFmt numFmtId="202" formatCode="dd/mm/yy;@"/>
    <numFmt numFmtId="203" formatCode="d/m;@"/>
    <numFmt numFmtId="204" formatCode="_(* #,##0.0_);_(* \(#,##0.0\);_(* &quot;-&quot;??_);_(@_)"/>
    <numFmt numFmtId="205" formatCode="_(* #,##0_);_(* \(#,##0\);_(* &quot;-&quot;??_);_(@_)"/>
    <numFmt numFmtId="206" formatCode="0.0E+00"/>
    <numFmt numFmtId="207" formatCode="0E+00"/>
    <numFmt numFmtId="208" formatCode="0.000E+00"/>
    <numFmt numFmtId="209" formatCode="0.0000E+00"/>
    <numFmt numFmtId="210" formatCode="0.00000E+00"/>
    <numFmt numFmtId="211" formatCode="0.00;[Red]0.00"/>
    <numFmt numFmtId="212" formatCode="0.000;[Red]0.000"/>
    <numFmt numFmtId="213" formatCode="[$-FC22]d\ mmmm\ yyyy&quot; р.&quot;;@"/>
    <numFmt numFmtId="214" formatCode="0.0000000"/>
  </numFmts>
  <fonts count="53">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1"/>
      <color indexed="8"/>
      <name val="Calibri"/>
      <family val="2"/>
    </font>
    <font>
      <b/>
      <sz val="12"/>
      <color indexed="8"/>
      <name val="Times New Roman"/>
      <family val="1"/>
    </font>
    <font>
      <sz val="8"/>
      <color indexed="8"/>
      <name val="Times New Roman"/>
      <family val="1"/>
    </font>
    <font>
      <sz val="11"/>
      <color indexed="8"/>
      <name val="Times New Roman"/>
      <family val="1"/>
    </font>
    <font>
      <sz val="9"/>
      <color indexed="8"/>
      <name val="Times New Roman"/>
      <family val="1"/>
    </font>
    <font>
      <vertAlign val="superscript"/>
      <sz val="9"/>
      <color indexed="8"/>
      <name val="Times New Roman"/>
      <family val="1"/>
    </font>
    <font>
      <b/>
      <sz val="11"/>
      <color indexed="8"/>
      <name val="Times New Roman"/>
      <family val="1"/>
    </font>
    <font>
      <b/>
      <sz val="9"/>
      <color indexed="8"/>
      <name val="Times New Roman"/>
      <family val="1"/>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b/>
      <sz val="8"/>
      <name val="Arial"/>
      <family val="2"/>
    </font>
    <font>
      <b/>
      <vertAlign val="superscript"/>
      <sz val="9"/>
      <color indexed="8"/>
      <name val="Times New Roman"/>
      <family val="1"/>
    </font>
    <font>
      <sz val="9"/>
      <color indexed="8"/>
      <name val="Calibri"/>
      <family val="2"/>
    </font>
    <font>
      <b/>
      <sz val="9"/>
      <color indexed="57"/>
      <name val="Arial Cyr"/>
      <family val="0"/>
    </font>
    <font>
      <sz val="7"/>
      <color indexed="8"/>
      <name val="Calibri"/>
      <family val="2"/>
    </font>
    <font>
      <sz val="7"/>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top/>
      <bottom style="medium"/>
    </border>
    <border>
      <left/>
      <right/>
      <top/>
      <bottom style="medium"/>
    </border>
    <border>
      <left/>
      <right style="medium"/>
      <top/>
      <bottom style="medium"/>
    </border>
    <border>
      <left style="medium"/>
      <right style="medium"/>
      <top style="medium"/>
      <bottom/>
    </border>
    <border>
      <left/>
      <right style="medium"/>
      <top/>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medium"/>
      <top/>
      <botto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border>
    <border>
      <left style="medium"/>
      <right style="medium"/>
      <top style="thin"/>
      <bottom/>
    </border>
    <border>
      <left style="medium"/>
      <right style="thin"/>
      <top/>
      <bottom style="medium"/>
    </border>
    <border>
      <left style="thin"/>
      <right style="thin"/>
      <top/>
      <bottom style="medium"/>
    </border>
    <border>
      <left style="thin"/>
      <right style="medium"/>
      <top style="medium"/>
      <bottom style="medium"/>
    </border>
    <border>
      <left style="medium"/>
      <right style="thin"/>
      <top style="medium"/>
      <bottom style="medium"/>
    </border>
    <border>
      <left style="medium"/>
      <right style="medium"/>
      <top style="medium"/>
      <bottom style="medium"/>
    </border>
    <border>
      <left/>
      <right/>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6"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07">
    <xf numFmtId="0" fontId="0" fillId="0" borderId="0" xfId="0" applyAlignment="1">
      <alignment/>
    </xf>
    <xf numFmtId="0" fontId="29" fillId="0" borderId="0" xfId="0" applyFont="1" applyAlignment="1">
      <alignment/>
    </xf>
    <xf numFmtId="0" fontId="14" fillId="0" borderId="0" xfId="0" applyFont="1" applyAlignment="1" applyProtection="1">
      <alignment/>
      <protection locked="0"/>
    </xf>
    <xf numFmtId="0" fontId="0" fillId="0" borderId="0" xfId="0" applyAlignment="1" applyProtection="1">
      <alignment/>
      <protection locked="0"/>
    </xf>
    <xf numFmtId="0" fontId="9"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center"/>
      <protection locked="0"/>
    </xf>
    <xf numFmtId="0" fontId="12" fillId="0" borderId="0" xfId="0" applyFont="1" applyAlignment="1" applyProtection="1">
      <alignment horizontal="center" vertical="center"/>
      <protection locked="0"/>
    </xf>
    <xf numFmtId="0" fontId="9" fillId="0" borderId="0" xfId="0" applyFont="1" applyFill="1" applyAlignment="1" applyProtection="1">
      <alignment vertical="center"/>
      <protection locked="0"/>
    </xf>
    <xf numFmtId="0" fontId="0" fillId="0" borderId="0" xfId="0" applyFont="1" applyFill="1" applyAlignment="1" applyProtection="1">
      <alignment/>
      <protection locked="0"/>
    </xf>
    <xf numFmtId="0" fontId="9" fillId="0" borderId="0" xfId="0" applyFont="1" applyAlignment="1" applyProtection="1">
      <alignment vertical="center"/>
      <protection locked="0"/>
    </xf>
    <xf numFmtId="0" fontId="9" fillId="0" borderId="0" xfId="0" applyFont="1" applyFill="1" applyAlignment="1" applyProtection="1">
      <alignment horizontal="left" vertical="center" wrapText="1"/>
      <protection locked="0"/>
    </xf>
    <xf numFmtId="0" fontId="4" fillId="0" borderId="0" xfId="0" applyFont="1" applyAlignment="1">
      <alignment/>
    </xf>
    <xf numFmtId="0" fontId="10" fillId="0" borderId="0" xfId="0" applyFont="1" applyFill="1" applyAlignment="1" applyProtection="1">
      <alignment vertical="center"/>
      <protection locked="0"/>
    </xf>
    <xf numFmtId="0" fontId="13" fillId="0" borderId="10" xfId="0" applyFont="1" applyBorder="1" applyAlignment="1" applyProtection="1">
      <alignment horizontal="center" vertical="center" textRotation="90" wrapText="1"/>
      <protection locked="0"/>
    </xf>
    <xf numFmtId="0" fontId="13" fillId="0" borderId="11"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textRotation="90" wrapText="1"/>
      <protection locked="0"/>
    </xf>
    <xf numFmtId="0" fontId="13" fillId="0" borderId="17" xfId="0" applyFont="1" applyBorder="1" applyAlignment="1" applyProtection="1">
      <alignment horizontal="right" vertical="center" textRotation="90" wrapText="1"/>
      <protection locked="0"/>
    </xf>
    <xf numFmtId="0" fontId="13" fillId="0" borderId="17" xfId="0" applyFont="1" applyBorder="1" applyAlignment="1" applyProtection="1">
      <alignment horizontal="left" vertical="center" textRotation="90" wrapText="1"/>
      <protection locked="0"/>
    </xf>
    <xf numFmtId="0" fontId="13" fillId="0" borderId="18" xfId="0" applyFont="1" applyBorder="1" applyAlignment="1" applyProtection="1">
      <alignment horizontal="center" vertical="center" textRotation="90" wrapText="1"/>
      <protection locked="0"/>
    </xf>
    <xf numFmtId="0" fontId="13" fillId="0" borderId="19" xfId="0" applyFont="1" applyBorder="1" applyAlignment="1" applyProtection="1">
      <alignment horizontal="center" vertical="center" textRotation="90" wrapText="1"/>
      <protection locked="0"/>
    </xf>
    <xf numFmtId="0" fontId="13" fillId="0" borderId="20"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textRotation="90" wrapText="1"/>
      <protection locked="0"/>
    </xf>
    <xf numFmtId="0" fontId="13" fillId="0" borderId="0"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13" fillId="0" borderId="25" xfId="0" applyFont="1" applyBorder="1" applyAlignment="1" applyProtection="1">
      <alignment horizontal="center" vertical="center" textRotation="90" wrapText="1"/>
      <protection locked="0"/>
    </xf>
    <xf numFmtId="0" fontId="13" fillId="0" borderId="26" xfId="0" applyFont="1" applyBorder="1" applyAlignment="1" applyProtection="1">
      <alignment horizontal="right" vertical="center" textRotation="90" wrapText="1"/>
      <protection locked="0"/>
    </xf>
    <xf numFmtId="0" fontId="13" fillId="0" borderId="26" xfId="0" applyFont="1" applyBorder="1" applyAlignment="1" applyProtection="1">
      <alignment horizontal="left" vertical="center" textRotation="90" wrapText="1"/>
      <protection locked="0"/>
    </xf>
    <xf numFmtId="0" fontId="13" fillId="0" borderId="27" xfId="0" applyFont="1" applyBorder="1" applyAlignment="1" applyProtection="1">
      <alignment horizontal="center" vertical="center" textRotation="90" wrapText="1"/>
      <protection locked="0"/>
    </xf>
    <xf numFmtId="0" fontId="13" fillId="0" borderId="28" xfId="0" applyFont="1" applyBorder="1" applyAlignment="1" applyProtection="1">
      <alignment horizontal="center" vertical="center" textRotation="90" wrapText="1"/>
      <protection locked="0"/>
    </xf>
    <xf numFmtId="0" fontId="13" fillId="0" borderId="29" xfId="0" applyFont="1" applyBorder="1" applyAlignment="1" applyProtection="1">
      <alignment horizontal="center" vertical="center" textRotation="90" wrapText="1"/>
      <protection locked="0"/>
    </xf>
    <xf numFmtId="0" fontId="13" fillId="0" borderId="30" xfId="0" applyFont="1" applyBorder="1" applyAlignment="1" applyProtection="1">
      <alignment horizontal="center" vertical="center" textRotation="90" wrapText="1"/>
      <protection locked="0"/>
    </xf>
    <xf numFmtId="0" fontId="13" fillId="0" borderId="31" xfId="0" applyFont="1" applyBorder="1" applyAlignment="1" applyProtection="1">
      <alignment horizontal="center" vertical="center" textRotation="90" wrapText="1"/>
      <protection locked="0"/>
    </xf>
    <xf numFmtId="0" fontId="13" fillId="0" borderId="17" xfId="0" applyFont="1" applyBorder="1" applyAlignment="1" applyProtection="1">
      <alignment horizontal="center" vertical="center" textRotation="90" wrapText="1"/>
      <protection locked="0"/>
    </xf>
    <xf numFmtId="0" fontId="13" fillId="0" borderId="32" xfId="0" applyFont="1" applyBorder="1" applyAlignment="1" applyProtection="1">
      <alignment horizontal="center" vertical="center" textRotation="90" wrapText="1"/>
      <protection locked="0"/>
    </xf>
    <xf numFmtId="0" fontId="13" fillId="0" borderId="33" xfId="0" applyFont="1" applyBorder="1" applyAlignment="1" applyProtection="1">
      <alignment horizontal="center" vertical="center" textRotation="90" wrapText="1"/>
      <protection locked="0"/>
    </xf>
    <xf numFmtId="0" fontId="13" fillId="0" borderId="34" xfId="0" applyFont="1" applyBorder="1" applyAlignment="1" applyProtection="1">
      <alignment horizontal="center" vertical="center" textRotation="90" wrapText="1"/>
      <protection locked="0"/>
    </xf>
    <xf numFmtId="0" fontId="13" fillId="0" borderId="35" xfId="0" applyFont="1" applyBorder="1" applyAlignment="1" applyProtection="1">
      <alignment horizontal="center" vertical="center" textRotation="90" wrapText="1"/>
      <protection locked="0"/>
    </xf>
    <xf numFmtId="0" fontId="13" fillId="0" borderId="26" xfId="0" applyFont="1" applyBorder="1" applyAlignment="1" applyProtection="1">
      <alignment horizontal="center" vertical="center" textRotation="90" wrapText="1"/>
      <protection locked="0"/>
    </xf>
    <xf numFmtId="0" fontId="10" fillId="0" borderId="19" xfId="0" applyFont="1" applyBorder="1" applyAlignment="1" applyProtection="1">
      <alignment horizontal="center" vertical="center" wrapText="1"/>
      <protection locked="0"/>
    </xf>
    <xf numFmtId="189" fontId="10" fillId="0" borderId="32" xfId="0" applyNumberFormat="1" applyFont="1" applyBorder="1" applyAlignment="1" applyProtection="1">
      <alignment horizontal="center" vertical="center" wrapText="1"/>
      <protection locked="0"/>
    </xf>
    <xf numFmtId="189" fontId="10" fillId="0" borderId="33" xfId="0" applyNumberFormat="1" applyFont="1" applyBorder="1" applyAlignment="1" applyProtection="1">
      <alignment horizontal="center" vertical="center" wrapText="1"/>
      <protection locked="0"/>
    </xf>
    <xf numFmtId="189" fontId="10" fillId="0" borderId="34" xfId="0" applyNumberFormat="1" applyFont="1" applyBorder="1" applyAlignment="1" applyProtection="1">
      <alignment horizontal="center" vertical="center" wrapText="1"/>
      <protection locked="0"/>
    </xf>
    <xf numFmtId="189" fontId="10" fillId="0" borderId="35" xfId="0" applyNumberFormat="1" applyFont="1" applyBorder="1" applyAlignment="1" applyProtection="1">
      <alignment horizontal="center" vertical="center" wrapText="1"/>
      <protection locked="0"/>
    </xf>
    <xf numFmtId="2" fontId="5" fillId="0" borderId="26" xfId="0" applyNumberFormat="1" applyFont="1" applyBorder="1" applyAlignment="1">
      <alignment horizontal="center" vertical="center"/>
    </xf>
    <xf numFmtId="2" fontId="5" fillId="0" borderId="27" xfId="0" applyNumberFormat="1" applyFont="1" applyBorder="1" applyAlignment="1">
      <alignment horizontal="center" vertical="center"/>
    </xf>
    <xf numFmtId="190" fontId="10" fillId="0" borderId="25" xfId="0" applyNumberFormat="1" applyFont="1" applyBorder="1" applyAlignment="1" applyProtection="1">
      <alignment horizontal="center" vertical="center" wrapText="1"/>
      <protection locked="0"/>
    </xf>
    <xf numFmtId="190" fontId="10" fillId="0" borderId="26" xfId="0" applyNumberFormat="1" applyFont="1" applyBorder="1" applyAlignment="1" applyProtection="1">
      <alignment horizontal="center" vertical="center" wrapText="1"/>
      <protection locked="0"/>
    </xf>
    <xf numFmtId="0" fontId="10" fillId="0" borderId="26" xfId="0" applyFont="1" applyBorder="1" applyAlignment="1" applyProtection="1">
      <alignment horizontal="left" vertical="center" wrapText="1"/>
      <protection locked="0"/>
    </xf>
    <xf numFmtId="0" fontId="10" fillId="0" borderId="27" xfId="0" applyFont="1" applyBorder="1" applyAlignment="1" applyProtection="1">
      <alignment horizontal="center" vertical="center" wrapText="1"/>
      <protection locked="0"/>
    </xf>
    <xf numFmtId="188" fontId="10" fillId="0" borderId="19" xfId="0" applyNumberFormat="1" applyFont="1" applyBorder="1" applyAlignment="1" applyProtection="1">
      <alignment horizontal="center" vertical="center" wrapText="1"/>
      <protection locked="0"/>
    </xf>
    <xf numFmtId="188" fontId="31" fillId="0" borderId="0" xfId="0" applyNumberFormat="1" applyFont="1" applyAlignment="1" applyProtection="1">
      <alignment/>
      <protection locked="0"/>
    </xf>
    <xf numFmtId="0" fontId="32" fillId="0" borderId="0" xfId="0" applyFont="1" applyAlignment="1">
      <alignment horizontal="center"/>
    </xf>
    <xf numFmtId="0" fontId="31" fillId="0" borderId="0" xfId="0" applyFont="1" applyAlignment="1" applyProtection="1">
      <alignment/>
      <protection locked="0"/>
    </xf>
    <xf numFmtId="189" fontId="5" fillId="0" borderId="25" xfId="0" applyNumberFormat="1" applyFont="1" applyBorder="1" applyAlignment="1">
      <alignment horizontal="center" vertical="center"/>
    </xf>
    <xf numFmtId="189" fontId="5" fillId="0" borderId="26" xfId="0" applyNumberFormat="1" applyFont="1" applyBorder="1" applyAlignment="1">
      <alignment horizontal="center" vertical="center"/>
    </xf>
    <xf numFmtId="189" fontId="5" fillId="0" borderId="27" xfId="0" applyNumberFormat="1" applyFont="1" applyBorder="1" applyAlignment="1">
      <alignment horizontal="center" vertical="center"/>
    </xf>
    <xf numFmtId="189" fontId="5" fillId="0" borderId="19" xfId="0" applyNumberFormat="1" applyFont="1" applyBorder="1" applyAlignment="1">
      <alignment horizontal="center" vertical="center"/>
    </xf>
    <xf numFmtId="0" fontId="10" fillId="0" borderId="26" xfId="0" applyFont="1" applyBorder="1" applyAlignment="1" applyProtection="1">
      <alignment horizontal="center" vertical="center" wrapText="1"/>
      <protection locked="0"/>
    </xf>
    <xf numFmtId="188" fontId="31" fillId="0" borderId="0" xfId="0" applyNumberFormat="1" applyFont="1" applyAlignment="1">
      <alignment/>
    </xf>
    <xf numFmtId="2" fontId="31" fillId="0" borderId="0" xfId="0" applyNumberFormat="1" applyFont="1" applyAlignment="1" applyProtection="1">
      <alignment/>
      <protection/>
    </xf>
    <xf numFmtId="189" fontId="10" fillId="0" borderId="25" xfId="0" applyNumberFormat="1" applyFont="1" applyBorder="1" applyAlignment="1" applyProtection="1">
      <alignment horizontal="center" vertical="center" wrapText="1"/>
      <protection locked="0"/>
    </xf>
    <xf numFmtId="189" fontId="10" fillId="0" borderId="26" xfId="0" applyNumberFormat="1" applyFont="1" applyBorder="1" applyAlignment="1" applyProtection="1">
      <alignment horizontal="center" vertical="center" wrapText="1"/>
      <protection locked="0"/>
    </xf>
    <xf numFmtId="189" fontId="10" fillId="0" borderId="27" xfId="0" applyNumberFormat="1" applyFont="1" applyBorder="1" applyAlignment="1" applyProtection="1">
      <alignment horizontal="center" vertical="center" wrapText="1"/>
      <protection locked="0"/>
    </xf>
    <xf numFmtId="189" fontId="10" fillId="0" borderId="19" xfId="0" applyNumberFormat="1" applyFont="1" applyBorder="1" applyAlignment="1" applyProtection="1">
      <alignment horizontal="center" vertical="center" wrapText="1"/>
      <protection locked="0"/>
    </xf>
    <xf numFmtId="2" fontId="10" fillId="0" borderId="26" xfId="0" applyNumberFormat="1"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189" fontId="10" fillId="0" borderId="37" xfId="0" applyNumberFormat="1" applyFont="1" applyBorder="1" applyAlignment="1" applyProtection="1">
      <alignment horizontal="center" vertical="center" wrapText="1"/>
      <protection locked="0"/>
    </xf>
    <xf numFmtId="189" fontId="10" fillId="0" borderId="38" xfId="0" applyNumberFormat="1" applyFont="1" applyBorder="1" applyAlignment="1" applyProtection="1">
      <alignment horizontal="center" vertical="center" wrapText="1"/>
      <protection locked="0"/>
    </xf>
    <xf numFmtId="189" fontId="10" fillId="0" borderId="39" xfId="0" applyNumberFormat="1" applyFont="1" applyBorder="1" applyAlignment="1" applyProtection="1">
      <alignment horizontal="center" vertical="center" wrapText="1"/>
      <protection locked="0"/>
    </xf>
    <xf numFmtId="189" fontId="10" fillId="0" borderId="36" xfId="0" applyNumberFormat="1" applyFont="1" applyBorder="1" applyAlignment="1" applyProtection="1">
      <alignment horizontal="center" vertical="center" wrapText="1"/>
      <protection locked="0"/>
    </xf>
    <xf numFmtId="2" fontId="10" fillId="0" borderId="40" xfId="0" applyNumberFormat="1" applyFont="1" applyBorder="1" applyAlignment="1" applyProtection="1">
      <alignment horizontal="center" vertical="center" wrapText="1"/>
      <protection locked="0"/>
    </xf>
    <xf numFmtId="2" fontId="5" fillId="0" borderId="41" xfId="0" applyNumberFormat="1" applyFont="1" applyBorder="1" applyAlignment="1">
      <alignment horizontal="center" vertical="center"/>
    </xf>
    <xf numFmtId="2" fontId="10" fillId="0" borderId="37" xfId="0" applyNumberFormat="1" applyFont="1" applyBorder="1" applyAlignment="1" applyProtection="1">
      <alignment horizontal="center" vertical="center" wrapText="1"/>
      <protection locked="0"/>
    </xf>
    <xf numFmtId="2" fontId="5" fillId="0" borderId="39" xfId="0" applyNumberFormat="1" applyFont="1" applyBorder="1" applyAlignment="1">
      <alignment horizontal="center" vertical="center"/>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188" fontId="10" fillId="0" borderId="42" xfId="0" applyNumberFormat="1" applyFont="1" applyBorder="1" applyAlignment="1" applyProtection="1">
      <alignment horizontal="center" vertical="center" wrapText="1"/>
      <protection locked="0"/>
    </xf>
    <xf numFmtId="0" fontId="33" fillId="0" borderId="0" xfId="0" applyFont="1" applyBorder="1" applyAlignment="1" applyProtection="1">
      <alignment/>
      <protection locked="0"/>
    </xf>
    <xf numFmtId="0" fontId="34" fillId="0" borderId="0" xfId="0" applyFont="1" applyBorder="1" applyAlignment="1" applyProtection="1">
      <alignment vertical="center" wrapText="1"/>
      <protection locked="0"/>
    </xf>
    <xf numFmtId="0" fontId="35" fillId="0" borderId="43" xfId="0" applyFont="1" applyBorder="1" applyAlignment="1" applyProtection="1">
      <alignment horizontal="right" vertical="center" wrapText="1"/>
      <protection locked="0"/>
    </xf>
    <xf numFmtId="0" fontId="35" fillId="0" borderId="44" xfId="0" applyFont="1" applyBorder="1" applyAlignment="1" applyProtection="1">
      <alignment horizontal="right" vertical="center" wrapText="1"/>
      <protection locked="0"/>
    </xf>
    <xf numFmtId="0" fontId="35" fillId="0" borderId="45" xfId="0" applyFont="1" applyBorder="1" applyAlignment="1" applyProtection="1">
      <alignment horizontal="right" vertical="center" wrapText="1"/>
      <protection locked="0"/>
    </xf>
    <xf numFmtId="2" fontId="10" fillId="0" borderId="46" xfId="0" applyNumberFormat="1" applyFont="1" applyBorder="1" applyAlignment="1" applyProtection="1">
      <alignment horizontal="center" wrapText="1"/>
      <protection locked="0"/>
    </xf>
    <xf numFmtId="2" fontId="10" fillId="0" borderId="47" xfId="0" applyNumberFormat="1" applyFont="1" applyBorder="1" applyAlignment="1" applyProtection="1">
      <alignment horizontal="center" wrapText="1"/>
      <protection locked="0"/>
    </xf>
    <xf numFmtId="188" fontId="8" fillId="0" borderId="10" xfId="0" applyNumberFormat="1" applyFont="1" applyBorder="1" applyAlignment="1" applyProtection="1">
      <alignment vertical="center" wrapText="1"/>
      <protection locked="0"/>
    </xf>
    <xf numFmtId="0" fontId="33" fillId="0" borderId="0" xfId="0" applyFont="1" applyAlignment="1" applyProtection="1">
      <alignment/>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31" fillId="0" borderId="19" xfId="0" applyFont="1" applyBorder="1" applyAlignment="1" applyProtection="1">
      <alignment/>
      <protection locked="0"/>
    </xf>
    <xf numFmtId="0" fontId="0" fillId="0" borderId="0" xfId="0" applyFont="1" applyAlignment="1" applyProtection="1">
      <alignment/>
      <protection locked="0"/>
    </xf>
    <xf numFmtId="0" fontId="0" fillId="0" borderId="48" xfId="0" applyFont="1" applyBorder="1" applyAlignment="1" applyProtection="1">
      <alignment/>
      <protection locked="0"/>
    </xf>
    <xf numFmtId="0" fontId="0" fillId="0" borderId="0" xfId="0" applyFont="1" applyAlignment="1" applyProtection="1">
      <alignment horizont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188" fontId="31" fillId="0" borderId="36" xfId="0" applyNumberFormat="1" applyFont="1" applyBorder="1" applyAlignment="1" applyProtection="1">
      <alignment/>
      <protection locked="0"/>
    </xf>
    <xf numFmtId="0" fontId="35" fillId="0" borderId="0" xfId="0" applyFont="1" applyAlignment="1" applyProtection="1">
      <alignment vertical="center"/>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AE50"/>
  <sheetViews>
    <sheetView tabSelected="1" zoomScalePageLayoutView="0" workbookViewId="0" topLeftCell="A1">
      <selection activeCell="R58" sqref="R58"/>
    </sheetView>
  </sheetViews>
  <sheetFormatPr defaultColWidth="9.140625" defaultRowHeight="12.75"/>
  <cols>
    <col min="1" max="1" width="5.28125" style="3" customWidth="1"/>
    <col min="2" max="2" width="6.8515625" style="3" customWidth="1"/>
    <col min="3" max="3" width="6.28125" style="3" customWidth="1"/>
    <col min="4" max="4" width="6.140625" style="3" customWidth="1"/>
    <col min="5" max="5" width="6.421875" style="3" customWidth="1"/>
    <col min="6" max="6" width="6.57421875" style="3" customWidth="1"/>
    <col min="7" max="7" width="6.421875" style="3" customWidth="1"/>
    <col min="8" max="8" width="6.57421875" style="3" customWidth="1"/>
    <col min="9" max="9" width="7.00390625" style="3" customWidth="1"/>
    <col min="10" max="10" width="6.57421875" style="3" customWidth="1"/>
    <col min="11" max="11" width="6.421875" style="3" customWidth="1"/>
    <col min="12" max="12" width="6.28125" style="3" customWidth="1"/>
    <col min="13" max="13" width="6.7109375" style="3" customWidth="1"/>
    <col min="14" max="14" width="6.57421875" style="3" customWidth="1"/>
    <col min="15" max="15" width="6.7109375" style="3" customWidth="1"/>
    <col min="16" max="16" width="8.140625" style="3" customWidth="1"/>
    <col min="17" max="17" width="7.28125" style="3" customWidth="1"/>
    <col min="18" max="18" width="7.421875" style="3" customWidth="1"/>
    <col min="19" max="20" width="5.28125" style="3" customWidth="1"/>
    <col min="21" max="21" width="5.57421875" style="3" customWidth="1"/>
    <col min="22" max="22" width="5.421875" style="3" customWidth="1"/>
    <col min="23" max="23" width="5.28125" style="3" customWidth="1"/>
    <col min="24" max="24" width="4.8515625" style="3" customWidth="1"/>
    <col min="25" max="25" width="6.140625" style="3" customWidth="1"/>
    <col min="26" max="26" width="10.57421875" style="3" customWidth="1"/>
    <col min="27" max="27" width="9.57421875" style="3" bestFit="1" customWidth="1"/>
    <col min="28" max="28" width="7.57421875" style="3" bestFit="1" customWidth="1"/>
    <col min="29" max="29" width="9.57421875" style="3" bestFit="1" customWidth="1"/>
    <col min="30" max="30" width="7.57421875" style="3" bestFit="1" customWidth="1"/>
    <col min="31" max="31" width="10.28125" style="3" bestFit="1" customWidth="1"/>
    <col min="32" max="16384" width="9.140625" style="3" customWidth="1"/>
  </cols>
  <sheetData>
    <row r="1" spans="1:26" ht="15">
      <c r="A1" s="1" t="s">
        <v>0</v>
      </c>
      <c r="B1" s="2"/>
      <c r="C1" s="2"/>
      <c r="D1" s="2"/>
      <c r="I1" s="4" t="s">
        <v>3</v>
      </c>
      <c r="L1" s="5"/>
      <c r="N1" s="5"/>
      <c r="O1" s="5"/>
      <c r="P1" s="5"/>
      <c r="Q1" s="5"/>
      <c r="R1" s="5"/>
      <c r="S1" s="5"/>
      <c r="T1" s="5"/>
      <c r="U1" s="5"/>
      <c r="V1" s="5"/>
      <c r="W1" s="5"/>
      <c r="X1" s="6" t="s">
        <v>4</v>
      </c>
      <c r="Y1" s="6"/>
      <c r="Z1" s="6"/>
    </row>
    <row r="2" spans="1:25" ht="15">
      <c r="A2" s="1" t="s">
        <v>5</v>
      </c>
      <c r="B2" s="2"/>
      <c r="C2" s="7"/>
      <c r="D2" s="2"/>
      <c r="F2" s="2"/>
      <c r="G2" s="8" t="s">
        <v>6</v>
      </c>
      <c r="J2" s="2"/>
      <c r="L2" s="9"/>
      <c r="M2" s="9"/>
      <c r="N2" s="9"/>
      <c r="O2" s="9"/>
      <c r="P2" s="9"/>
      <c r="Q2" s="9"/>
      <c r="R2" s="9"/>
      <c r="S2" s="9"/>
      <c r="T2" s="9"/>
      <c r="U2" s="9"/>
      <c r="V2" s="9"/>
      <c r="W2" s="5"/>
      <c r="X2" s="5"/>
      <c r="Y2" s="5"/>
    </row>
    <row r="3" spans="1:26" ht="13.5" customHeight="1">
      <c r="A3" s="1" t="s">
        <v>1</v>
      </c>
      <c r="C3" s="10"/>
      <c r="F3" s="2"/>
      <c r="G3" s="2"/>
      <c r="H3" s="11" t="s">
        <v>7</v>
      </c>
      <c r="I3" s="11"/>
      <c r="J3" s="11"/>
      <c r="K3" s="11"/>
      <c r="L3" s="11"/>
      <c r="M3" s="11"/>
      <c r="N3" s="11"/>
      <c r="O3" s="11"/>
      <c r="P3" s="11"/>
      <c r="Q3" s="11"/>
      <c r="R3" s="11"/>
      <c r="S3" s="11"/>
      <c r="T3" s="11"/>
      <c r="U3" s="11"/>
      <c r="V3" s="11"/>
      <c r="W3" s="11"/>
      <c r="X3" s="11"/>
      <c r="Y3" s="11"/>
      <c r="Z3" s="11"/>
    </row>
    <row r="4" spans="1:26" ht="15">
      <c r="A4" s="12" t="s">
        <v>2</v>
      </c>
      <c r="G4" s="2"/>
      <c r="H4" s="11"/>
      <c r="I4" s="11"/>
      <c r="J4" s="11"/>
      <c r="K4" s="11"/>
      <c r="L4" s="11"/>
      <c r="M4" s="11"/>
      <c r="N4" s="11"/>
      <c r="O4" s="11"/>
      <c r="P4" s="11"/>
      <c r="Q4" s="11"/>
      <c r="R4" s="11"/>
      <c r="S4" s="11"/>
      <c r="T4" s="11"/>
      <c r="U4" s="11"/>
      <c r="V4" s="11"/>
      <c r="W4" s="11"/>
      <c r="X4" s="11"/>
      <c r="Y4" s="11"/>
      <c r="Z4" s="11"/>
    </row>
    <row r="5" spans="1:26" ht="15">
      <c r="A5" s="12" t="s">
        <v>8</v>
      </c>
      <c r="G5" s="2"/>
      <c r="H5" s="11"/>
      <c r="I5" s="11"/>
      <c r="J5" s="11"/>
      <c r="K5" s="11"/>
      <c r="L5" s="11"/>
      <c r="M5" s="11"/>
      <c r="N5" s="11"/>
      <c r="O5" s="11"/>
      <c r="P5" s="11"/>
      <c r="Q5" s="11"/>
      <c r="R5" s="11"/>
      <c r="S5" s="11"/>
      <c r="T5" s="11"/>
      <c r="U5" s="11"/>
      <c r="V5" s="11"/>
      <c r="W5" s="11"/>
      <c r="X5" s="11"/>
      <c r="Y5" s="11"/>
      <c r="Z5" s="11"/>
    </row>
    <row r="6" spans="1:26" ht="15" customHeight="1">
      <c r="A6" s="12"/>
      <c r="G6" s="2"/>
      <c r="H6" s="11"/>
      <c r="I6" s="11"/>
      <c r="J6" s="11"/>
      <c r="K6" s="11"/>
      <c r="L6" s="11"/>
      <c r="M6" s="11"/>
      <c r="N6" s="11"/>
      <c r="O6" s="11"/>
      <c r="P6" s="11"/>
      <c r="Q6" s="11"/>
      <c r="R6" s="11"/>
      <c r="S6" s="11"/>
      <c r="T6" s="11"/>
      <c r="U6" s="11"/>
      <c r="V6" s="11"/>
      <c r="W6" s="11"/>
      <c r="X6" s="11"/>
      <c r="Y6" s="11"/>
      <c r="Z6" s="11"/>
    </row>
    <row r="7" spans="1:25" ht="15.75">
      <c r="A7" s="12"/>
      <c r="F7" s="2"/>
      <c r="G7" s="2"/>
      <c r="H7" s="8" t="s">
        <v>9</v>
      </c>
      <c r="L7" s="5"/>
      <c r="M7" s="9"/>
      <c r="N7" s="5"/>
      <c r="O7" s="9"/>
      <c r="P7" s="9"/>
      <c r="Q7" s="9"/>
      <c r="R7" s="5"/>
      <c r="S7" s="9"/>
      <c r="U7" s="13" t="s">
        <v>10</v>
      </c>
      <c r="V7" s="9"/>
      <c r="W7" s="9"/>
      <c r="X7" s="5"/>
      <c r="Y7" s="5"/>
    </row>
    <row r="8" spans="11:25" ht="9" customHeight="1" thickBot="1">
      <c r="K8" s="5"/>
      <c r="L8" s="5"/>
      <c r="M8" s="5"/>
      <c r="N8" s="5"/>
      <c r="O8" s="5"/>
      <c r="P8" s="5"/>
      <c r="Q8" s="5"/>
      <c r="R8" s="5"/>
      <c r="S8" s="5"/>
      <c r="T8" s="5"/>
      <c r="U8" s="5"/>
      <c r="V8" s="5"/>
      <c r="W8" s="5"/>
      <c r="X8" s="5"/>
      <c r="Y8" s="5"/>
    </row>
    <row r="9" spans="1:26" ht="26.25" customHeight="1" thickBot="1">
      <c r="A9" s="14" t="s">
        <v>11</v>
      </c>
      <c r="B9" s="15" t="s">
        <v>12</v>
      </c>
      <c r="C9" s="16"/>
      <c r="D9" s="16"/>
      <c r="E9" s="16"/>
      <c r="F9" s="16"/>
      <c r="G9" s="16"/>
      <c r="H9" s="16"/>
      <c r="I9" s="16"/>
      <c r="J9" s="16"/>
      <c r="K9" s="16"/>
      <c r="L9" s="16"/>
      <c r="M9" s="17"/>
      <c r="N9" s="15" t="s">
        <v>13</v>
      </c>
      <c r="O9" s="18"/>
      <c r="P9" s="18"/>
      <c r="Q9" s="18"/>
      <c r="R9" s="18"/>
      <c r="S9" s="18"/>
      <c r="T9" s="19"/>
      <c r="U9" s="20" t="s">
        <v>14</v>
      </c>
      <c r="V9" s="21" t="s">
        <v>15</v>
      </c>
      <c r="W9" s="22" t="s">
        <v>16</v>
      </c>
      <c r="X9" s="22" t="s">
        <v>17</v>
      </c>
      <c r="Y9" s="23" t="s">
        <v>18</v>
      </c>
      <c r="Z9" s="14" t="s">
        <v>19</v>
      </c>
    </row>
    <row r="10" spans="1:26" ht="12.75" customHeight="1" thickBot="1">
      <c r="A10" s="24"/>
      <c r="B10" s="25"/>
      <c r="C10" s="26"/>
      <c r="D10" s="26"/>
      <c r="E10" s="26"/>
      <c r="F10" s="26"/>
      <c r="G10" s="26"/>
      <c r="H10" s="26"/>
      <c r="I10" s="26"/>
      <c r="J10" s="26"/>
      <c r="K10" s="26"/>
      <c r="L10" s="26"/>
      <c r="M10" s="27"/>
      <c r="N10" s="28" t="s">
        <v>20</v>
      </c>
      <c r="O10" s="29" t="s">
        <v>21</v>
      </c>
      <c r="P10" s="29"/>
      <c r="Q10" s="29"/>
      <c r="R10" s="29"/>
      <c r="S10" s="29" t="s">
        <v>22</v>
      </c>
      <c r="T10" s="30"/>
      <c r="U10" s="31"/>
      <c r="V10" s="32"/>
      <c r="W10" s="33"/>
      <c r="X10" s="33"/>
      <c r="Y10" s="34"/>
      <c r="Z10" s="24"/>
    </row>
    <row r="11" spans="1:26" ht="15" customHeight="1">
      <c r="A11" s="24"/>
      <c r="B11" s="35" t="s">
        <v>23</v>
      </c>
      <c r="C11" s="36" t="s">
        <v>24</v>
      </c>
      <c r="D11" s="36" t="s">
        <v>25</v>
      </c>
      <c r="E11" s="36" t="s">
        <v>26</v>
      </c>
      <c r="F11" s="36" t="s">
        <v>27</v>
      </c>
      <c r="G11" s="36" t="s">
        <v>28</v>
      </c>
      <c r="H11" s="36" t="s">
        <v>29</v>
      </c>
      <c r="I11" s="36" t="s">
        <v>30</v>
      </c>
      <c r="J11" s="36" t="s">
        <v>31</v>
      </c>
      <c r="K11" s="36" t="s">
        <v>32</v>
      </c>
      <c r="L11" s="36" t="s">
        <v>33</v>
      </c>
      <c r="M11" s="37" t="s">
        <v>34</v>
      </c>
      <c r="N11" s="38"/>
      <c r="O11" s="39" t="s">
        <v>35</v>
      </c>
      <c r="P11" s="23" t="s">
        <v>36</v>
      </c>
      <c r="Q11" s="36" t="s">
        <v>37</v>
      </c>
      <c r="R11" s="37" t="s">
        <v>38</v>
      </c>
      <c r="S11" s="36" t="s">
        <v>39</v>
      </c>
      <c r="T11" s="37" t="s">
        <v>40</v>
      </c>
      <c r="U11" s="31"/>
      <c r="V11" s="32"/>
      <c r="W11" s="33"/>
      <c r="X11" s="33"/>
      <c r="Y11" s="34"/>
      <c r="Z11" s="24"/>
    </row>
    <row r="12" spans="1:26" ht="68.25" customHeight="1">
      <c r="A12" s="24"/>
      <c r="B12" s="40"/>
      <c r="C12" s="41"/>
      <c r="D12" s="41"/>
      <c r="E12" s="41"/>
      <c r="F12" s="41"/>
      <c r="G12" s="41"/>
      <c r="H12" s="41"/>
      <c r="I12" s="41"/>
      <c r="J12" s="41"/>
      <c r="K12" s="41"/>
      <c r="L12" s="41"/>
      <c r="M12" s="42"/>
      <c r="N12" s="43"/>
      <c r="O12" s="44"/>
      <c r="P12" s="34"/>
      <c r="Q12" s="41"/>
      <c r="R12" s="42"/>
      <c r="S12" s="41"/>
      <c r="T12" s="42"/>
      <c r="U12" s="31"/>
      <c r="V12" s="32"/>
      <c r="W12" s="33"/>
      <c r="X12" s="33"/>
      <c r="Y12" s="34"/>
      <c r="Z12" s="24"/>
    </row>
    <row r="13" spans="1:28" s="59" customFormat="1" ht="12" customHeight="1">
      <c r="A13" s="45">
        <v>1</v>
      </c>
      <c r="B13" s="46">
        <v>90.0336</v>
      </c>
      <c r="C13" s="47">
        <v>4.8172</v>
      </c>
      <c r="D13" s="47">
        <v>1.0161</v>
      </c>
      <c r="E13" s="47">
        <v>0.1095</v>
      </c>
      <c r="F13" s="47">
        <v>0.1609</v>
      </c>
      <c r="G13" s="47">
        <v>0.0036</v>
      </c>
      <c r="H13" s="47">
        <v>0.0474</v>
      </c>
      <c r="I13" s="47">
        <v>0.038</v>
      </c>
      <c r="J13" s="47">
        <v>0.075</v>
      </c>
      <c r="K13" s="47">
        <v>0.0076</v>
      </c>
      <c r="L13" s="47">
        <v>1.5988</v>
      </c>
      <c r="M13" s="48">
        <v>2.0924</v>
      </c>
      <c r="N13" s="49">
        <v>0.7499</v>
      </c>
      <c r="O13" s="50">
        <v>34.38</v>
      </c>
      <c r="P13" s="51">
        <f>O13/3.6</f>
        <v>9.55</v>
      </c>
      <c r="Q13" s="50">
        <v>38.09</v>
      </c>
      <c r="R13" s="51">
        <f>Q13/3.6</f>
        <v>10.580555555555556</v>
      </c>
      <c r="S13" s="50">
        <v>48.27</v>
      </c>
      <c r="T13" s="51">
        <f>S13/3.6</f>
        <v>13.408333333333333</v>
      </c>
      <c r="U13" s="52">
        <v>-13.1</v>
      </c>
      <c r="V13" s="53">
        <v>-12.7</v>
      </c>
      <c r="W13" s="54"/>
      <c r="X13" s="54"/>
      <c r="Y13" s="55"/>
      <c r="Z13" s="56">
        <v>2994.189</v>
      </c>
      <c r="AA13" s="57">
        <f aca="true" t="shared" si="0" ref="AA13:AA42">SUM(B13:M13)</f>
        <v>100.00009999999999</v>
      </c>
      <c r="AB13" s="58" t="str">
        <f>IF(AA13=100,"ОК"," ")</f>
        <v> </v>
      </c>
    </row>
    <row r="14" spans="1:31" s="59" customFormat="1" ht="12" customHeight="1">
      <c r="A14" s="45">
        <v>2</v>
      </c>
      <c r="B14" s="60"/>
      <c r="C14" s="61"/>
      <c r="D14" s="61"/>
      <c r="E14" s="61"/>
      <c r="F14" s="61"/>
      <c r="G14" s="61"/>
      <c r="H14" s="61"/>
      <c r="I14" s="61"/>
      <c r="J14" s="61"/>
      <c r="K14" s="61"/>
      <c r="L14" s="61"/>
      <c r="M14" s="62"/>
      <c r="N14" s="63"/>
      <c r="O14" s="50">
        <v>34.38</v>
      </c>
      <c r="P14" s="51">
        <f aca="true" t="shared" si="1" ref="P14:P42">O14/3.6</f>
        <v>9.55</v>
      </c>
      <c r="Q14" s="50">
        <v>38.09</v>
      </c>
      <c r="R14" s="51">
        <f aca="true" t="shared" si="2" ref="R14:R42">Q14/3.6</f>
        <v>10.580555555555556</v>
      </c>
      <c r="S14" s="50"/>
      <c r="T14" s="51"/>
      <c r="U14" s="52">
        <v>-12.8</v>
      </c>
      <c r="V14" s="53">
        <v>-12.3</v>
      </c>
      <c r="W14" s="64"/>
      <c r="X14" s="64"/>
      <c r="Y14" s="55"/>
      <c r="Z14" s="56">
        <v>3001.538</v>
      </c>
      <c r="AA14" s="65">
        <f t="shared" si="0"/>
        <v>0</v>
      </c>
      <c r="AB14" s="58" t="str">
        <f>IF(AA14=100,"ОК"," ")</f>
        <v> </v>
      </c>
      <c r="AC14" s="66"/>
      <c r="AD14" s="66"/>
      <c r="AE14" s="66"/>
    </row>
    <row r="15" spans="1:31" s="59" customFormat="1" ht="12" customHeight="1">
      <c r="A15" s="45">
        <v>3</v>
      </c>
      <c r="B15" s="67"/>
      <c r="C15" s="68"/>
      <c r="D15" s="68"/>
      <c r="E15" s="68"/>
      <c r="F15" s="68"/>
      <c r="G15" s="68"/>
      <c r="H15" s="68"/>
      <c r="I15" s="68"/>
      <c r="J15" s="68"/>
      <c r="K15" s="68"/>
      <c r="L15" s="68"/>
      <c r="M15" s="69"/>
      <c r="N15" s="70"/>
      <c r="O15" s="50">
        <v>34.38</v>
      </c>
      <c r="P15" s="51">
        <f t="shared" si="1"/>
        <v>9.55</v>
      </c>
      <c r="Q15" s="50">
        <v>38.09</v>
      </c>
      <c r="R15" s="51">
        <f t="shared" si="2"/>
        <v>10.580555555555556</v>
      </c>
      <c r="S15" s="50"/>
      <c r="T15" s="51"/>
      <c r="U15" s="52">
        <v>-14</v>
      </c>
      <c r="V15" s="53">
        <v>-12.5</v>
      </c>
      <c r="W15" s="64"/>
      <c r="X15" s="64"/>
      <c r="Y15" s="55"/>
      <c r="Z15" s="56">
        <v>2816.722</v>
      </c>
      <c r="AA15" s="65">
        <f t="shared" si="0"/>
        <v>0</v>
      </c>
      <c r="AB15" s="58" t="str">
        <f>IF(AA15=100,"ОК"," ")</f>
        <v> </v>
      </c>
      <c r="AC15" s="66"/>
      <c r="AD15" s="66"/>
      <c r="AE15" s="66"/>
    </row>
    <row r="16" spans="1:31" s="59" customFormat="1" ht="12" customHeight="1">
      <c r="A16" s="45">
        <v>4</v>
      </c>
      <c r="B16" s="67"/>
      <c r="C16" s="68"/>
      <c r="D16" s="68"/>
      <c r="E16" s="68"/>
      <c r="F16" s="68"/>
      <c r="G16" s="68"/>
      <c r="H16" s="68"/>
      <c r="I16" s="68"/>
      <c r="J16" s="68"/>
      <c r="K16" s="68"/>
      <c r="L16" s="68"/>
      <c r="M16" s="69"/>
      <c r="N16" s="70"/>
      <c r="O16" s="50">
        <v>34.38</v>
      </c>
      <c r="P16" s="51">
        <f t="shared" si="1"/>
        <v>9.55</v>
      </c>
      <c r="Q16" s="50">
        <v>38.09</v>
      </c>
      <c r="R16" s="51">
        <f t="shared" si="2"/>
        <v>10.580555555555556</v>
      </c>
      <c r="S16" s="50"/>
      <c r="T16" s="51"/>
      <c r="U16" s="52">
        <v>-13.7</v>
      </c>
      <c r="V16" s="53">
        <v>-11.8</v>
      </c>
      <c r="W16" s="64"/>
      <c r="X16" s="64"/>
      <c r="Y16" s="55"/>
      <c r="Z16" s="56">
        <v>2912.704</v>
      </c>
      <c r="AA16" s="65">
        <f t="shared" si="0"/>
        <v>0</v>
      </c>
      <c r="AB16" s="58" t="str">
        <f aca="true" t="shared" si="3" ref="AB16:AB42">IF(AA16=100,"ОК"," ")</f>
        <v> </v>
      </c>
      <c r="AC16" s="66"/>
      <c r="AD16" s="66"/>
      <c r="AE16" s="66"/>
    </row>
    <row r="17" spans="1:31" s="59" customFormat="1" ht="12" customHeight="1">
      <c r="A17" s="45">
        <v>5</v>
      </c>
      <c r="B17" s="67"/>
      <c r="C17" s="68"/>
      <c r="D17" s="68"/>
      <c r="E17" s="68"/>
      <c r="F17" s="68"/>
      <c r="G17" s="68"/>
      <c r="H17" s="68"/>
      <c r="I17" s="68"/>
      <c r="J17" s="68"/>
      <c r="K17" s="68"/>
      <c r="L17" s="68"/>
      <c r="M17" s="69"/>
      <c r="N17" s="70"/>
      <c r="O17" s="50">
        <v>34.38</v>
      </c>
      <c r="P17" s="51">
        <f t="shared" si="1"/>
        <v>9.55</v>
      </c>
      <c r="Q17" s="50">
        <v>38.09</v>
      </c>
      <c r="R17" s="51">
        <f t="shared" si="2"/>
        <v>10.580555555555556</v>
      </c>
      <c r="S17" s="50"/>
      <c r="T17" s="51"/>
      <c r="U17" s="52"/>
      <c r="V17" s="53"/>
      <c r="W17" s="64"/>
      <c r="X17" s="64"/>
      <c r="Y17" s="55"/>
      <c r="Z17" s="56">
        <v>2850.383</v>
      </c>
      <c r="AA17" s="65">
        <f t="shared" si="0"/>
        <v>0</v>
      </c>
      <c r="AB17" s="58" t="str">
        <f t="shared" si="3"/>
        <v> </v>
      </c>
      <c r="AC17" s="66"/>
      <c r="AD17" s="66"/>
      <c r="AE17" s="66"/>
    </row>
    <row r="18" spans="1:31" s="59" customFormat="1" ht="12" customHeight="1">
      <c r="A18" s="45">
        <v>6</v>
      </c>
      <c r="B18" s="67"/>
      <c r="C18" s="68"/>
      <c r="D18" s="68"/>
      <c r="E18" s="68"/>
      <c r="F18" s="68"/>
      <c r="G18" s="68"/>
      <c r="H18" s="68"/>
      <c r="I18" s="68"/>
      <c r="J18" s="68"/>
      <c r="K18" s="68"/>
      <c r="L18" s="68"/>
      <c r="M18" s="69"/>
      <c r="N18" s="70"/>
      <c r="O18" s="50">
        <v>34.38</v>
      </c>
      <c r="P18" s="51">
        <f t="shared" si="1"/>
        <v>9.55</v>
      </c>
      <c r="Q18" s="50">
        <v>38.09</v>
      </c>
      <c r="R18" s="51">
        <f t="shared" si="2"/>
        <v>10.580555555555556</v>
      </c>
      <c r="S18" s="50"/>
      <c r="T18" s="51"/>
      <c r="U18" s="52"/>
      <c r="V18" s="53"/>
      <c r="W18" s="64"/>
      <c r="X18" s="64"/>
      <c r="Y18" s="55"/>
      <c r="Z18" s="56">
        <v>2544.832</v>
      </c>
      <c r="AA18" s="65">
        <f t="shared" si="0"/>
        <v>0</v>
      </c>
      <c r="AB18" s="58" t="str">
        <f t="shared" si="3"/>
        <v> </v>
      </c>
      <c r="AC18" s="66"/>
      <c r="AD18" s="66"/>
      <c r="AE18" s="66"/>
    </row>
    <row r="19" spans="1:31" s="59" customFormat="1" ht="12" customHeight="1">
      <c r="A19" s="45">
        <v>7</v>
      </c>
      <c r="B19" s="67">
        <v>89.7828</v>
      </c>
      <c r="C19" s="68">
        <v>4.8954</v>
      </c>
      <c r="D19" s="68">
        <v>1.0125</v>
      </c>
      <c r="E19" s="68">
        <v>0.1166</v>
      </c>
      <c r="F19" s="68">
        <v>0.1759</v>
      </c>
      <c r="G19" s="68">
        <v>0.0039</v>
      </c>
      <c r="H19" s="68">
        <v>0.0487</v>
      </c>
      <c r="I19" s="68">
        <v>0.0383</v>
      </c>
      <c r="J19" s="68">
        <v>0.0617</v>
      </c>
      <c r="K19" s="68">
        <v>0.019</v>
      </c>
      <c r="L19" s="68">
        <v>1.7539</v>
      </c>
      <c r="M19" s="69">
        <v>2.0914</v>
      </c>
      <c r="N19" s="70">
        <v>0.7512</v>
      </c>
      <c r="O19" s="50">
        <v>34.35</v>
      </c>
      <c r="P19" s="51">
        <f t="shared" si="1"/>
        <v>9.541666666666666</v>
      </c>
      <c r="Q19" s="50">
        <v>38.05</v>
      </c>
      <c r="R19" s="51">
        <f t="shared" si="2"/>
        <v>10.569444444444443</v>
      </c>
      <c r="S19" s="50">
        <v>48.18</v>
      </c>
      <c r="T19" s="51">
        <f>S19/3.6</f>
        <v>13.383333333333333</v>
      </c>
      <c r="U19" s="52">
        <v>-13.3</v>
      </c>
      <c r="V19" s="53">
        <v>-12.2</v>
      </c>
      <c r="W19" s="64"/>
      <c r="X19" s="64"/>
      <c r="Y19" s="55"/>
      <c r="Z19" s="56">
        <v>2290.826</v>
      </c>
      <c r="AA19" s="65">
        <f t="shared" si="0"/>
        <v>100.0001</v>
      </c>
      <c r="AB19" s="58" t="str">
        <f t="shared" si="3"/>
        <v> </v>
      </c>
      <c r="AC19" s="66"/>
      <c r="AD19" s="66"/>
      <c r="AE19" s="66"/>
    </row>
    <row r="20" spans="1:31" s="59" customFormat="1" ht="12" customHeight="1">
      <c r="A20" s="45">
        <v>8</v>
      </c>
      <c r="B20" s="60"/>
      <c r="C20" s="61"/>
      <c r="D20" s="61"/>
      <c r="E20" s="61"/>
      <c r="F20" s="61"/>
      <c r="G20" s="61"/>
      <c r="H20" s="61"/>
      <c r="I20" s="61"/>
      <c r="J20" s="61"/>
      <c r="K20" s="61"/>
      <c r="L20" s="61"/>
      <c r="M20" s="62"/>
      <c r="N20" s="63"/>
      <c r="O20" s="50">
        <v>34.35</v>
      </c>
      <c r="P20" s="51">
        <f t="shared" si="1"/>
        <v>9.541666666666666</v>
      </c>
      <c r="Q20" s="50">
        <v>38.05</v>
      </c>
      <c r="R20" s="51">
        <f t="shared" si="2"/>
        <v>10.569444444444443</v>
      </c>
      <c r="S20" s="50"/>
      <c r="T20" s="51"/>
      <c r="U20" s="52">
        <v>-13.2</v>
      </c>
      <c r="V20" s="53">
        <v>-12.6</v>
      </c>
      <c r="W20" s="64"/>
      <c r="X20" s="64"/>
      <c r="Y20" s="55"/>
      <c r="Z20" s="56">
        <v>2469.681</v>
      </c>
      <c r="AA20" s="65">
        <f t="shared" si="0"/>
        <v>0</v>
      </c>
      <c r="AB20" s="58" t="str">
        <f t="shared" si="3"/>
        <v> </v>
      </c>
      <c r="AC20" s="66"/>
      <c r="AD20" s="66"/>
      <c r="AE20" s="66"/>
    </row>
    <row r="21" spans="1:31" s="59" customFormat="1" ht="12" customHeight="1">
      <c r="A21" s="45">
        <v>9</v>
      </c>
      <c r="B21" s="67"/>
      <c r="C21" s="68"/>
      <c r="D21" s="68"/>
      <c r="E21" s="68"/>
      <c r="F21" s="68"/>
      <c r="G21" s="68"/>
      <c r="H21" s="68"/>
      <c r="I21" s="68"/>
      <c r="J21" s="68"/>
      <c r="K21" s="68"/>
      <c r="L21" s="68"/>
      <c r="M21" s="69"/>
      <c r="N21" s="70"/>
      <c r="O21" s="50">
        <v>34.35</v>
      </c>
      <c r="P21" s="51">
        <f t="shared" si="1"/>
        <v>9.541666666666666</v>
      </c>
      <c r="Q21" s="50">
        <v>38.05</v>
      </c>
      <c r="R21" s="51">
        <f t="shared" si="2"/>
        <v>10.569444444444443</v>
      </c>
      <c r="S21" s="50"/>
      <c r="T21" s="51"/>
      <c r="U21" s="52">
        <v>-13.2</v>
      </c>
      <c r="V21" s="53">
        <v>-12.5</v>
      </c>
      <c r="W21" s="64"/>
      <c r="X21" s="64"/>
      <c r="Y21" s="55"/>
      <c r="Z21" s="56">
        <v>2564.792</v>
      </c>
      <c r="AA21" s="65">
        <f t="shared" si="0"/>
        <v>0</v>
      </c>
      <c r="AB21" s="58" t="str">
        <f t="shared" si="3"/>
        <v> </v>
      </c>
      <c r="AC21" s="66"/>
      <c r="AD21" s="66"/>
      <c r="AE21" s="66"/>
    </row>
    <row r="22" spans="1:31" s="59" customFormat="1" ht="12" customHeight="1">
      <c r="A22" s="45">
        <v>10</v>
      </c>
      <c r="B22" s="67"/>
      <c r="C22" s="68"/>
      <c r="D22" s="68"/>
      <c r="E22" s="68"/>
      <c r="F22" s="68"/>
      <c r="G22" s="68"/>
      <c r="H22" s="68"/>
      <c r="I22" s="68"/>
      <c r="J22" s="68"/>
      <c r="K22" s="68"/>
      <c r="L22" s="68"/>
      <c r="M22" s="69"/>
      <c r="N22" s="70"/>
      <c r="O22" s="50">
        <v>34.35</v>
      </c>
      <c r="P22" s="51">
        <f t="shared" si="1"/>
        <v>9.541666666666666</v>
      </c>
      <c r="Q22" s="50">
        <v>38.05</v>
      </c>
      <c r="R22" s="51">
        <f t="shared" si="2"/>
        <v>10.569444444444443</v>
      </c>
      <c r="S22" s="50"/>
      <c r="T22" s="51"/>
      <c r="U22" s="52">
        <v>-14.3</v>
      </c>
      <c r="V22" s="53">
        <v>-13.1</v>
      </c>
      <c r="W22" s="64"/>
      <c r="X22" s="64"/>
      <c r="Y22" s="55"/>
      <c r="Z22" s="56">
        <v>2734.903</v>
      </c>
      <c r="AA22" s="65">
        <f t="shared" si="0"/>
        <v>0</v>
      </c>
      <c r="AB22" s="58" t="str">
        <f t="shared" si="3"/>
        <v> </v>
      </c>
      <c r="AC22" s="66"/>
      <c r="AD22" s="66"/>
      <c r="AE22" s="66"/>
    </row>
    <row r="23" spans="1:31" s="59" customFormat="1" ht="12" customHeight="1">
      <c r="A23" s="45">
        <v>11</v>
      </c>
      <c r="B23" s="67"/>
      <c r="C23" s="68"/>
      <c r="D23" s="68"/>
      <c r="E23" s="68"/>
      <c r="F23" s="68"/>
      <c r="G23" s="68"/>
      <c r="H23" s="68"/>
      <c r="I23" s="68"/>
      <c r="J23" s="68"/>
      <c r="K23" s="68"/>
      <c r="L23" s="68"/>
      <c r="M23" s="69"/>
      <c r="N23" s="70"/>
      <c r="O23" s="50">
        <v>34.35</v>
      </c>
      <c r="P23" s="51">
        <f t="shared" si="1"/>
        <v>9.541666666666666</v>
      </c>
      <c r="Q23" s="50">
        <v>38.05</v>
      </c>
      <c r="R23" s="51">
        <f t="shared" si="2"/>
        <v>10.569444444444443</v>
      </c>
      <c r="S23" s="50"/>
      <c r="T23" s="51"/>
      <c r="U23" s="52">
        <v>-14.9</v>
      </c>
      <c r="V23" s="53">
        <v>-13.7</v>
      </c>
      <c r="W23" s="64"/>
      <c r="X23" s="64"/>
      <c r="Y23" s="55"/>
      <c r="Z23" s="56">
        <v>2899.71</v>
      </c>
      <c r="AA23" s="65">
        <f t="shared" si="0"/>
        <v>0</v>
      </c>
      <c r="AB23" s="58" t="str">
        <f t="shared" si="3"/>
        <v> </v>
      </c>
      <c r="AC23" s="66"/>
      <c r="AD23" s="66"/>
      <c r="AE23" s="66"/>
    </row>
    <row r="24" spans="1:31" s="59" customFormat="1" ht="12" customHeight="1">
      <c r="A24" s="45">
        <v>12</v>
      </c>
      <c r="B24" s="67"/>
      <c r="C24" s="68"/>
      <c r="D24" s="68"/>
      <c r="E24" s="68"/>
      <c r="F24" s="68"/>
      <c r="G24" s="68"/>
      <c r="H24" s="68"/>
      <c r="I24" s="68"/>
      <c r="J24" s="68"/>
      <c r="K24" s="68"/>
      <c r="L24" s="68"/>
      <c r="M24" s="69"/>
      <c r="N24" s="70"/>
      <c r="O24" s="50">
        <v>34.35</v>
      </c>
      <c r="P24" s="51">
        <f t="shared" si="1"/>
        <v>9.541666666666666</v>
      </c>
      <c r="Q24" s="50">
        <v>38.05</v>
      </c>
      <c r="R24" s="51">
        <f t="shared" si="2"/>
        <v>10.569444444444443</v>
      </c>
      <c r="S24" s="50"/>
      <c r="T24" s="51"/>
      <c r="U24" s="52"/>
      <c r="V24" s="53"/>
      <c r="W24" s="64"/>
      <c r="X24" s="64"/>
      <c r="Y24" s="55"/>
      <c r="Z24" s="56">
        <v>2990.974</v>
      </c>
      <c r="AA24" s="65">
        <f t="shared" si="0"/>
        <v>0</v>
      </c>
      <c r="AB24" s="58" t="str">
        <f t="shared" si="3"/>
        <v> </v>
      </c>
      <c r="AC24" s="66"/>
      <c r="AD24" s="66"/>
      <c r="AE24" s="66"/>
    </row>
    <row r="25" spans="1:31" s="59" customFormat="1" ht="12" customHeight="1">
      <c r="A25" s="45">
        <v>13</v>
      </c>
      <c r="B25" s="67"/>
      <c r="C25" s="68"/>
      <c r="D25" s="68"/>
      <c r="E25" s="68"/>
      <c r="F25" s="68"/>
      <c r="G25" s="68"/>
      <c r="H25" s="68"/>
      <c r="I25" s="68"/>
      <c r="J25" s="68"/>
      <c r="K25" s="68"/>
      <c r="L25" s="68"/>
      <c r="M25" s="69"/>
      <c r="N25" s="70"/>
      <c r="O25" s="50">
        <v>34.35</v>
      </c>
      <c r="P25" s="51">
        <f t="shared" si="1"/>
        <v>9.541666666666666</v>
      </c>
      <c r="Q25" s="50">
        <v>38.05</v>
      </c>
      <c r="R25" s="51">
        <f t="shared" si="2"/>
        <v>10.569444444444443</v>
      </c>
      <c r="S25" s="50"/>
      <c r="T25" s="51"/>
      <c r="U25" s="52"/>
      <c r="V25" s="53"/>
      <c r="W25" s="64"/>
      <c r="X25" s="64"/>
      <c r="Y25" s="55"/>
      <c r="Z25" s="56">
        <v>3284.084</v>
      </c>
      <c r="AA25" s="65">
        <f t="shared" si="0"/>
        <v>0</v>
      </c>
      <c r="AB25" s="58" t="str">
        <f t="shared" si="3"/>
        <v> </v>
      </c>
      <c r="AC25" s="66"/>
      <c r="AD25" s="66"/>
      <c r="AE25" s="66"/>
    </row>
    <row r="26" spans="1:31" s="59" customFormat="1" ht="12" customHeight="1">
      <c r="A26" s="45">
        <v>14</v>
      </c>
      <c r="B26" s="67">
        <v>90.0016</v>
      </c>
      <c r="C26" s="68">
        <v>4.8287</v>
      </c>
      <c r="D26" s="68">
        <v>1.0205</v>
      </c>
      <c r="E26" s="68">
        <v>0.115</v>
      </c>
      <c r="F26" s="68">
        <v>0.1742</v>
      </c>
      <c r="G26" s="68">
        <v>0.0038</v>
      </c>
      <c r="H26" s="68">
        <v>0.0499</v>
      </c>
      <c r="I26" s="68">
        <v>0.0403</v>
      </c>
      <c r="J26" s="68">
        <v>0.0679</v>
      </c>
      <c r="K26" s="68">
        <v>0.0112</v>
      </c>
      <c r="L26" s="68">
        <v>1.6718</v>
      </c>
      <c r="M26" s="69">
        <v>2.0151</v>
      </c>
      <c r="N26" s="70">
        <v>0.7497</v>
      </c>
      <c r="O26" s="50">
        <v>34.4</v>
      </c>
      <c r="P26" s="51">
        <f t="shared" si="1"/>
        <v>9.555555555555555</v>
      </c>
      <c r="Q26" s="50">
        <v>38.1</v>
      </c>
      <c r="R26" s="51">
        <f t="shared" si="2"/>
        <v>10.583333333333334</v>
      </c>
      <c r="S26" s="71">
        <v>48.3</v>
      </c>
      <c r="T26" s="51">
        <f>S26/3.6</f>
        <v>13.416666666666666</v>
      </c>
      <c r="U26" s="52">
        <v>-16.7</v>
      </c>
      <c r="V26" s="53">
        <v>-14.5</v>
      </c>
      <c r="W26" s="64"/>
      <c r="X26" s="64"/>
      <c r="Y26" s="55"/>
      <c r="Z26" s="56">
        <v>3399.954</v>
      </c>
      <c r="AA26" s="65">
        <f t="shared" si="0"/>
        <v>99.99999999999999</v>
      </c>
      <c r="AB26" s="58" t="str">
        <f t="shared" si="3"/>
        <v>ОК</v>
      </c>
      <c r="AC26" s="66"/>
      <c r="AD26" s="66"/>
      <c r="AE26" s="66"/>
    </row>
    <row r="27" spans="1:31" s="59" customFormat="1" ht="12" customHeight="1">
      <c r="A27" s="45">
        <v>15</v>
      </c>
      <c r="B27" s="67"/>
      <c r="C27" s="68"/>
      <c r="D27" s="68"/>
      <c r="E27" s="68"/>
      <c r="F27" s="68"/>
      <c r="G27" s="68"/>
      <c r="H27" s="68"/>
      <c r="I27" s="68"/>
      <c r="J27" s="68"/>
      <c r="K27" s="68"/>
      <c r="L27" s="68"/>
      <c r="M27" s="69"/>
      <c r="N27" s="70"/>
      <c r="O27" s="50">
        <v>34.4</v>
      </c>
      <c r="P27" s="51">
        <f t="shared" si="1"/>
        <v>9.555555555555555</v>
      </c>
      <c r="Q27" s="50">
        <v>38.1</v>
      </c>
      <c r="R27" s="51">
        <f t="shared" si="2"/>
        <v>10.583333333333334</v>
      </c>
      <c r="S27" s="71"/>
      <c r="T27" s="51"/>
      <c r="U27" s="52">
        <v>-16.4</v>
      </c>
      <c r="V27" s="53">
        <v>-14.5</v>
      </c>
      <c r="W27" s="64"/>
      <c r="X27" s="64"/>
      <c r="Y27" s="55"/>
      <c r="Z27" s="56">
        <v>3418.11</v>
      </c>
      <c r="AA27" s="65">
        <f t="shared" si="0"/>
        <v>0</v>
      </c>
      <c r="AB27" s="58" t="str">
        <f t="shared" si="3"/>
        <v> </v>
      </c>
      <c r="AC27" s="66"/>
      <c r="AD27" s="66"/>
      <c r="AE27" s="66"/>
    </row>
    <row r="28" spans="1:31" s="59" customFormat="1" ht="12" customHeight="1">
      <c r="A28" s="45">
        <v>16</v>
      </c>
      <c r="B28" s="67"/>
      <c r="C28" s="68"/>
      <c r="D28" s="68"/>
      <c r="E28" s="68"/>
      <c r="F28" s="68"/>
      <c r="G28" s="68"/>
      <c r="H28" s="68"/>
      <c r="I28" s="68"/>
      <c r="J28" s="68"/>
      <c r="K28" s="68"/>
      <c r="L28" s="68"/>
      <c r="M28" s="69"/>
      <c r="N28" s="70"/>
      <c r="O28" s="50">
        <v>34.4</v>
      </c>
      <c r="P28" s="51">
        <f t="shared" si="1"/>
        <v>9.555555555555555</v>
      </c>
      <c r="Q28" s="50">
        <v>38.1</v>
      </c>
      <c r="R28" s="51">
        <f t="shared" si="2"/>
        <v>10.583333333333334</v>
      </c>
      <c r="S28" s="71"/>
      <c r="T28" s="51"/>
      <c r="U28" s="52">
        <v>-16.2</v>
      </c>
      <c r="V28" s="53">
        <v>-14.4</v>
      </c>
      <c r="W28" s="64"/>
      <c r="X28" s="64"/>
      <c r="Y28" s="55"/>
      <c r="Z28" s="56">
        <v>3441.646</v>
      </c>
      <c r="AA28" s="65">
        <f t="shared" si="0"/>
        <v>0</v>
      </c>
      <c r="AB28" s="58" t="str">
        <f t="shared" si="3"/>
        <v> </v>
      </c>
      <c r="AC28" s="66"/>
      <c r="AD28" s="66"/>
      <c r="AE28" s="66"/>
    </row>
    <row r="29" spans="1:31" s="59" customFormat="1" ht="12" customHeight="1">
      <c r="A29" s="45">
        <v>17</v>
      </c>
      <c r="B29" s="67"/>
      <c r="C29" s="68"/>
      <c r="D29" s="68"/>
      <c r="E29" s="68"/>
      <c r="F29" s="68"/>
      <c r="G29" s="68"/>
      <c r="H29" s="68"/>
      <c r="I29" s="68"/>
      <c r="J29" s="68"/>
      <c r="K29" s="68"/>
      <c r="L29" s="68"/>
      <c r="M29" s="69"/>
      <c r="N29" s="70"/>
      <c r="O29" s="50">
        <v>34.4</v>
      </c>
      <c r="P29" s="51">
        <f t="shared" si="1"/>
        <v>9.555555555555555</v>
      </c>
      <c r="Q29" s="50">
        <v>38.1</v>
      </c>
      <c r="R29" s="51">
        <f t="shared" si="2"/>
        <v>10.583333333333334</v>
      </c>
      <c r="S29" s="71"/>
      <c r="T29" s="51"/>
      <c r="U29" s="52">
        <v>-16.2</v>
      </c>
      <c r="V29" s="53">
        <v>-16.4</v>
      </c>
      <c r="W29" s="64"/>
      <c r="X29" s="64"/>
      <c r="Y29" s="55"/>
      <c r="Z29" s="56">
        <v>3374.534</v>
      </c>
      <c r="AA29" s="65">
        <f t="shared" si="0"/>
        <v>0</v>
      </c>
      <c r="AB29" s="58" t="str">
        <f t="shared" si="3"/>
        <v> </v>
      </c>
      <c r="AC29" s="66"/>
      <c r="AD29" s="66"/>
      <c r="AE29" s="66"/>
    </row>
    <row r="30" spans="1:31" s="59" customFormat="1" ht="12" customHeight="1">
      <c r="A30" s="45">
        <v>18</v>
      </c>
      <c r="B30" s="67"/>
      <c r="C30" s="68"/>
      <c r="D30" s="68"/>
      <c r="E30" s="68"/>
      <c r="F30" s="68"/>
      <c r="G30" s="68"/>
      <c r="H30" s="68"/>
      <c r="I30" s="68"/>
      <c r="J30" s="68"/>
      <c r="K30" s="68"/>
      <c r="L30" s="68"/>
      <c r="M30" s="69"/>
      <c r="N30" s="70"/>
      <c r="O30" s="50">
        <v>34.4</v>
      </c>
      <c r="P30" s="51">
        <f t="shared" si="1"/>
        <v>9.555555555555555</v>
      </c>
      <c r="Q30" s="50">
        <v>38.1</v>
      </c>
      <c r="R30" s="51">
        <f t="shared" si="2"/>
        <v>10.583333333333334</v>
      </c>
      <c r="S30" s="71"/>
      <c r="T30" s="51"/>
      <c r="U30" s="52">
        <v>-15.9</v>
      </c>
      <c r="V30" s="53">
        <v>-16</v>
      </c>
      <c r="W30" s="64"/>
      <c r="X30" s="64"/>
      <c r="Y30" s="55"/>
      <c r="Z30" s="56">
        <v>3280.026</v>
      </c>
      <c r="AA30" s="65">
        <f t="shared" si="0"/>
        <v>0</v>
      </c>
      <c r="AB30" s="58" t="str">
        <f t="shared" si="3"/>
        <v> </v>
      </c>
      <c r="AC30" s="66"/>
      <c r="AD30" s="66"/>
      <c r="AE30" s="66"/>
    </row>
    <row r="31" spans="1:31" s="59" customFormat="1" ht="12" customHeight="1">
      <c r="A31" s="45">
        <v>19</v>
      </c>
      <c r="B31" s="67"/>
      <c r="C31" s="68"/>
      <c r="D31" s="68"/>
      <c r="E31" s="68"/>
      <c r="F31" s="68"/>
      <c r="G31" s="68"/>
      <c r="H31" s="68"/>
      <c r="I31" s="68"/>
      <c r="J31" s="68"/>
      <c r="K31" s="68"/>
      <c r="L31" s="68"/>
      <c r="M31" s="69"/>
      <c r="N31" s="70"/>
      <c r="O31" s="50">
        <v>34.4</v>
      </c>
      <c r="P31" s="51">
        <f t="shared" si="1"/>
        <v>9.555555555555555</v>
      </c>
      <c r="Q31" s="50">
        <v>38.1</v>
      </c>
      <c r="R31" s="51">
        <f t="shared" si="2"/>
        <v>10.583333333333334</v>
      </c>
      <c r="S31" s="71"/>
      <c r="T31" s="51"/>
      <c r="U31" s="52"/>
      <c r="V31" s="53"/>
      <c r="W31" s="64"/>
      <c r="X31" s="64"/>
      <c r="Y31" s="55"/>
      <c r="Z31" s="56">
        <v>3239.596</v>
      </c>
      <c r="AA31" s="65">
        <f t="shared" si="0"/>
        <v>0</v>
      </c>
      <c r="AB31" s="58" t="str">
        <f t="shared" si="3"/>
        <v> </v>
      </c>
      <c r="AC31" s="66"/>
      <c r="AD31" s="66"/>
      <c r="AE31" s="66"/>
    </row>
    <row r="32" spans="1:31" s="59" customFormat="1" ht="12" customHeight="1">
      <c r="A32" s="45">
        <v>20</v>
      </c>
      <c r="B32" s="67"/>
      <c r="C32" s="68"/>
      <c r="D32" s="68"/>
      <c r="E32" s="68"/>
      <c r="F32" s="68"/>
      <c r="G32" s="68"/>
      <c r="H32" s="68"/>
      <c r="I32" s="68"/>
      <c r="J32" s="68"/>
      <c r="K32" s="68"/>
      <c r="L32" s="68"/>
      <c r="M32" s="69"/>
      <c r="N32" s="70"/>
      <c r="O32" s="50">
        <v>34.4</v>
      </c>
      <c r="P32" s="51">
        <f t="shared" si="1"/>
        <v>9.555555555555555</v>
      </c>
      <c r="Q32" s="50">
        <v>38.1</v>
      </c>
      <c r="R32" s="51">
        <f t="shared" si="2"/>
        <v>10.583333333333334</v>
      </c>
      <c r="S32" s="71"/>
      <c r="T32" s="51"/>
      <c r="U32" s="52"/>
      <c r="V32" s="53"/>
      <c r="W32" s="64"/>
      <c r="X32" s="64"/>
      <c r="Y32" s="55"/>
      <c r="Z32" s="56">
        <v>3394.309</v>
      </c>
      <c r="AA32" s="65">
        <f t="shared" si="0"/>
        <v>0</v>
      </c>
      <c r="AB32" s="58" t="str">
        <f>IF(AA32=100,"ОК"," ")</f>
        <v> </v>
      </c>
      <c r="AC32" s="66"/>
      <c r="AD32" s="66"/>
      <c r="AE32" s="66"/>
    </row>
    <row r="33" spans="1:31" s="59" customFormat="1" ht="12" customHeight="1">
      <c r="A33" s="45">
        <v>21</v>
      </c>
      <c r="B33" s="67">
        <v>90.3872</v>
      </c>
      <c r="C33" s="68">
        <v>4.6547</v>
      </c>
      <c r="D33" s="68">
        <v>1.005</v>
      </c>
      <c r="E33" s="68">
        <v>0.1124</v>
      </c>
      <c r="F33" s="68">
        <v>0.1654</v>
      </c>
      <c r="G33" s="68">
        <v>0.0036</v>
      </c>
      <c r="H33" s="68">
        <v>0.0476</v>
      </c>
      <c r="I33" s="68">
        <v>0.0384</v>
      </c>
      <c r="J33" s="68">
        <v>0.0745</v>
      </c>
      <c r="K33" s="68">
        <v>0.0103</v>
      </c>
      <c r="L33" s="68">
        <v>1.5783</v>
      </c>
      <c r="M33" s="69">
        <v>1.9226</v>
      </c>
      <c r="N33" s="70">
        <v>0.7469</v>
      </c>
      <c r="O33" s="71">
        <v>34.4</v>
      </c>
      <c r="P33" s="51">
        <f t="shared" si="1"/>
        <v>9.555555555555555</v>
      </c>
      <c r="Q33" s="71">
        <v>38.11</v>
      </c>
      <c r="R33" s="51">
        <f t="shared" si="2"/>
        <v>10.58611111111111</v>
      </c>
      <c r="S33" s="71">
        <v>48.4</v>
      </c>
      <c r="T33" s="51">
        <f>S33/3.6</f>
        <v>13.444444444444443</v>
      </c>
      <c r="U33" s="52">
        <v>-16</v>
      </c>
      <c r="V33" s="53">
        <v>-15.3</v>
      </c>
      <c r="W33" s="64"/>
      <c r="X33" s="64"/>
      <c r="Y33" s="55"/>
      <c r="Z33" s="56">
        <v>3618.93</v>
      </c>
      <c r="AA33" s="65">
        <f t="shared" si="0"/>
        <v>100.00000000000001</v>
      </c>
      <c r="AB33" s="58" t="str">
        <f t="shared" si="3"/>
        <v>ОК</v>
      </c>
      <c r="AC33" s="66"/>
      <c r="AD33" s="66"/>
      <c r="AE33" s="66"/>
    </row>
    <row r="34" spans="1:31" s="59" customFormat="1" ht="12" customHeight="1">
      <c r="A34" s="45">
        <v>22</v>
      </c>
      <c r="B34" s="67"/>
      <c r="C34" s="68"/>
      <c r="D34" s="68"/>
      <c r="E34" s="68"/>
      <c r="F34" s="68"/>
      <c r="G34" s="68"/>
      <c r="H34" s="68"/>
      <c r="I34" s="68"/>
      <c r="J34" s="68"/>
      <c r="K34" s="68"/>
      <c r="L34" s="68"/>
      <c r="M34" s="69"/>
      <c r="N34" s="70"/>
      <c r="O34" s="71">
        <v>34.4</v>
      </c>
      <c r="P34" s="51">
        <f t="shared" si="1"/>
        <v>9.555555555555555</v>
      </c>
      <c r="Q34" s="71">
        <v>38.11</v>
      </c>
      <c r="R34" s="51">
        <f t="shared" si="2"/>
        <v>10.58611111111111</v>
      </c>
      <c r="S34" s="71"/>
      <c r="T34" s="51"/>
      <c r="U34" s="52">
        <v>-16.2</v>
      </c>
      <c r="V34" s="53">
        <v>-15.4</v>
      </c>
      <c r="W34" s="64"/>
      <c r="X34" s="64"/>
      <c r="Y34" s="55"/>
      <c r="Z34" s="56">
        <v>3766.427</v>
      </c>
      <c r="AA34" s="65">
        <f t="shared" si="0"/>
        <v>0</v>
      </c>
      <c r="AB34" s="58" t="str">
        <f t="shared" si="3"/>
        <v> </v>
      </c>
      <c r="AC34" s="66"/>
      <c r="AD34" s="66"/>
      <c r="AE34" s="66"/>
    </row>
    <row r="35" spans="1:31" s="59" customFormat="1" ht="12" customHeight="1">
      <c r="A35" s="45">
        <v>23</v>
      </c>
      <c r="B35" s="67"/>
      <c r="C35" s="68"/>
      <c r="D35" s="68"/>
      <c r="E35" s="68"/>
      <c r="F35" s="68"/>
      <c r="G35" s="68"/>
      <c r="H35" s="68"/>
      <c r="I35" s="68"/>
      <c r="J35" s="68"/>
      <c r="K35" s="68"/>
      <c r="L35" s="68"/>
      <c r="M35" s="69"/>
      <c r="N35" s="70"/>
      <c r="O35" s="71">
        <v>34.4</v>
      </c>
      <c r="P35" s="51">
        <f t="shared" si="1"/>
        <v>9.555555555555555</v>
      </c>
      <c r="Q35" s="71">
        <v>38.11</v>
      </c>
      <c r="R35" s="51">
        <f t="shared" si="2"/>
        <v>10.58611111111111</v>
      </c>
      <c r="S35" s="71"/>
      <c r="T35" s="51"/>
      <c r="U35" s="52">
        <v>-16.3</v>
      </c>
      <c r="V35" s="53">
        <v>-16</v>
      </c>
      <c r="W35" s="64"/>
      <c r="X35" s="64"/>
      <c r="Y35" s="55"/>
      <c r="Z35" s="56">
        <v>3453.222</v>
      </c>
      <c r="AA35" s="65">
        <f t="shared" si="0"/>
        <v>0</v>
      </c>
      <c r="AB35" s="58" t="str">
        <f>IF(AA35=100,"ОК"," ")</f>
        <v> </v>
      </c>
      <c r="AC35" s="66"/>
      <c r="AD35" s="66"/>
      <c r="AE35" s="66"/>
    </row>
    <row r="36" spans="1:31" s="59" customFormat="1" ht="12" customHeight="1">
      <c r="A36" s="45">
        <v>24</v>
      </c>
      <c r="B36" s="67"/>
      <c r="C36" s="68"/>
      <c r="D36" s="68"/>
      <c r="E36" s="68"/>
      <c r="F36" s="68"/>
      <c r="G36" s="68"/>
      <c r="H36" s="68"/>
      <c r="I36" s="68"/>
      <c r="J36" s="68"/>
      <c r="K36" s="68"/>
      <c r="L36" s="68"/>
      <c r="M36" s="69"/>
      <c r="N36" s="70"/>
      <c r="O36" s="71">
        <v>34.4</v>
      </c>
      <c r="P36" s="51">
        <f t="shared" si="1"/>
        <v>9.555555555555555</v>
      </c>
      <c r="Q36" s="71">
        <v>38.11</v>
      </c>
      <c r="R36" s="51">
        <f t="shared" si="2"/>
        <v>10.58611111111111</v>
      </c>
      <c r="S36" s="71"/>
      <c r="T36" s="51"/>
      <c r="U36" s="52">
        <v>-16.5</v>
      </c>
      <c r="V36" s="53">
        <v>-15.9</v>
      </c>
      <c r="W36" s="64"/>
      <c r="X36" s="64"/>
      <c r="Y36" s="55"/>
      <c r="Z36" s="56">
        <v>3361.139</v>
      </c>
      <c r="AA36" s="65">
        <f t="shared" si="0"/>
        <v>0</v>
      </c>
      <c r="AB36" s="58" t="str">
        <f t="shared" si="3"/>
        <v> </v>
      </c>
      <c r="AC36" s="66"/>
      <c r="AD36" s="66"/>
      <c r="AE36" s="66"/>
    </row>
    <row r="37" spans="1:31" s="59" customFormat="1" ht="12" customHeight="1">
      <c r="A37" s="45">
        <v>25</v>
      </c>
      <c r="B37" s="67"/>
      <c r="C37" s="68"/>
      <c r="D37" s="68"/>
      <c r="E37" s="68"/>
      <c r="F37" s="68"/>
      <c r="G37" s="68"/>
      <c r="H37" s="68"/>
      <c r="I37" s="68"/>
      <c r="J37" s="68"/>
      <c r="K37" s="68"/>
      <c r="L37" s="68"/>
      <c r="M37" s="69"/>
      <c r="N37" s="70"/>
      <c r="O37" s="71">
        <v>34.4</v>
      </c>
      <c r="P37" s="51">
        <f t="shared" si="1"/>
        <v>9.555555555555555</v>
      </c>
      <c r="Q37" s="71">
        <v>38.11</v>
      </c>
      <c r="R37" s="51">
        <f t="shared" si="2"/>
        <v>10.58611111111111</v>
      </c>
      <c r="S37" s="71"/>
      <c r="T37" s="51"/>
      <c r="U37" s="52">
        <v>-16.6</v>
      </c>
      <c r="V37" s="53">
        <v>-16</v>
      </c>
      <c r="W37" s="64"/>
      <c r="X37" s="64"/>
      <c r="Y37" s="55"/>
      <c r="Z37" s="56">
        <v>3226.494</v>
      </c>
      <c r="AA37" s="65">
        <f t="shared" si="0"/>
        <v>0</v>
      </c>
      <c r="AB37" s="58" t="str">
        <f t="shared" si="3"/>
        <v> </v>
      </c>
      <c r="AC37" s="66"/>
      <c r="AD37" s="66"/>
      <c r="AE37" s="66"/>
    </row>
    <row r="38" spans="1:31" s="59" customFormat="1" ht="12" customHeight="1">
      <c r="A38" s="45">
        <v>26</v>
      </c>
      <c r="B38" s="67"/>
      <c r="C38" s="68"/>
      <c r="D38" s="68"/>
      <c r="E38" s="68"/>
      <c r="F38" s="68"/>
      <c r="G38" s="68"/>
      <c r="H38" s="68"/>
      <c r="I38" s="68"/>
      <c r="J38" s="68"/>
      <c r="K38" s="68"/>
      <c r="L38" s="68"/>
      <c r="M38" s="69"/>
      <c r="N38" s="70"/>
      <c r="O38" s="71">
        <v>34.4</v>
      </c>
      <c r="P38" s="51">
        <f t="shared" si="1"/>
        <v>9.555555555555555</v>
      </c>
      <c r="Q38" s="71">
        <v>38.11</v>
      </c>
      <c r="R38" s="51">
        <f t="shared" si="2"/>
        <v>10.58611111111111</v>
      </c>
      <c r="S38" s="71"/>
      <c r="T38" s="51"/>
      <c r="U38" s="52"/>
      <c r="V38" s="53"/>
      <c r="W38" s="64"/>
      <c r="X38" s="64"/>
      <c r="Y38" s="55"/>
      <c r="Z38" s="56">
        <v>3154.154</v>
      </c>
      <c r="AA38" s="65">
        <f t="shared" si="0"/>
        <v>0</v>
      </c>
      <c r="AB38" s="58" t="str">
        <f t="shared" si="3"/>
        <v> </v>
      </c>
      <c r="AC38" s="66"/>
      <c r="AD38" s="66"/>
      <c r="AE38" s="66"/>
    </row>
    <row r="39" spans="1:31" s="59" customFormat="1" ht="12" customHeight="1">
      <c r="A39" s="45">
        <v>27</v>
      </c>
      <c r="B39" s="67"/>
      <c r="C39" s="68"/>
      <c r="D39" s="68"/>
      <c r="E39" s="68"/>
      <c r="F39" s="68"/>
      <c r="G39" s="68"/>
      <c r="H39" s="68"/>
      <c r="I39" s="68"/>
      <c r="J39" s="68"/>
      <c r="K39" s="68"/>
      <c r="L39" s="68"/>
      <c r="M39" s="69"/>
      <c r="N39" s="70"/>
      <c r="O39" s="71">
        <v>34.4</v>
      </c>
      <c r="P39" s="51">
        <f t="shared" si="1"/>
        <v>9.555555555555555</v>
      </c>
      <c r="Q39" s="71">
        <v>38.11</v>
      </c>
      <c r="R39" s="51">
        <f t="shared" si="2"/>
        <v>10.58611111111111</v>
      </c>
      <c r="S39" s="71"/>
      <c r="T39" s="51"/>
      <c r="U39" s="52"/>
      <c r="V39" s="53"/>
      <c r="W39" s="64"/>
      <c r="X39" s="64"/>
      <c r="Y39" s="55"/>
      <c r="Z39" s="56">
        <v>2922.652</v>
      </c>
      <c r="AA39" s="65">
        <f t="shared" si="0"/>
        <v>0</v>
      </c>
      <c r="AB39" s="58" t="str">
        <f t="shared" si="3"/>
        <v> </v>
      </c>
      <c r="AC39" s="66"/>
      <c r="AD39" s="66"/>
      <c r="AE39" s="66"/>
    </row>
    <row r="40" spans="1:31" s="59" customFormat="1" ht="12" customHeight="1">
      <c r="A40" s="45">
        <v>28</v>
      </c>
      <c r="B40" s="67">
        <v>90.493</v>
      </c>
      <c r="C40" s="68">
        <v>4.5787</v>
      </c>
      <c r="D40" s="68">
        <v>0.9906</v>
      </c>
      <c r="E40" s="68">
        <v>0.1117</v>
      </c>
      <c r="F40" s="68">
        <v>0.16</v>
      </c>
      <c r="G40" s="68">
        <v>0.0034</v>
      </c>
      <c r="H40" s="68">
        <v>0.0457</v>
      </c>
      <c r="I40" s="68">
        <v>0.036</v>
      </c>
      <c r="J40" s="68">
        <v>0.0649</v>
      </c>
      <c r="K40" s="68">
        <v>0.0143</v>
      </c>
      <c r="L40" s="68">
        <v>1.5962</v>
      </c>
      <c r="M40" s="69">
        <v>1.9055</v>
      </c>
      <c r="N40" s="70">
        <v>0.7457</v>
      </c>
      <c r="O40" s="71">
        <v>34.35</v>
      </c>
      <c r="P40" s="51">
        <f t="shared" si="1"/>
        <v>9.541666666666666</v>
      </c>
      <c r="Q40" s="71">
        <v>38.06</v>
      </c>
      <c r="R40" s="51">
        <f t="shared" si="2"/>
        <v>10.572222222222223</v>
      </c>
      <c r="S40" s="71">
        <v>48.37</v>
      </c>
      <c r="T40" s="51">
        <f>S40/3.6</f>
        <v>13.43611111111111</v>
      </c>
      <c r="U40" s="52">
        <v>-16.8</v>
      </c>
      <c r="V40" s="53">
        <v>-14.9</v>
      </c>
      <c r="W40" s="72" t="s">
        <v>41</v>
      </c>
      <c r="X40" s="64" t="s">
        <v>42</v>
      </c>
      <c r="Y40" s="55" t="s">
        <v>43</v>
      </c>
      <c r="Z40" s="56">
        <v>2997.8</v>
      </c>
      <c r="AA40" s="65">
        <f t="shared" si="0"/>
        <v>99.99999999999999</v>
      </c>
      <c r="AB40" s="58" t="str">
        <f t="shared" si="3"/>
        <v>ОК</v>
      </c>
      <c r="AC40" s="66"/>
      <c r="AD40" s="66"/>
      <c r="AE40" s="66"/>
    </row>
    <row r="41" spans="1:31" s="59" customFormat="1" ht="12" customHeight="1">
      <c r="A41" s="45">
        <v>29</v>
      </c>
      <c r="B41" s="67"/>
      <c r="C41" s="68"/>
      <c r="D41" s="68"/>
      <c r="E41" s="68"/>
      <c r="F41" s="68"/>
      <c r="G41" s="68"/>
      <c r="H41" s="68"/>
      <c r="I41" s="68"/>
      <c r="J41" s="68"/>
      <c r="K41" s="68"/>
      <c r="L41" s="68"/>
      <c r="M41" s="69"/>
      <c r="N41" s="70"/>
      <c r="O41" s="71">
        <v>34.35</v>
      </c>
      <c r="P41" s="51">
        <f t="shared" si="1"/>
        <v>9.541666666666666</v>
      </c>
      <c r="Q41" s="71">
        <v>38.06</v>
      </c>
      <c r="R41" s="51">
        <f t="shared" si="2"/>
        <v>10.572222222222223</v>
      </c>
      <c r="S41" s="71"/>
      <c r="T41" s="51"/>
      <c r="U41" s="52">
        <v>-17</v>
      </c>
      <c r="V41" s="53">
        <v>-15.6</v>
      </c>
      <c r="W41" s="64"/>
      <c r="X41" s="64"/>
      <c r="Y41" s="55"/>
      <c r="Z41" s="56">
        <v>3457.157</v>
      </c>
      <c r="AA41" s="65">
        <f t="shared" si="0"/>
        <v>0</v>
      </c>
      <c r="AB41" s="58" t="str">
        <f t="shared" si="3"/>
        <v> </v>
      </c>
      <c r="AC41" s="66"/>
      <c r="AD41" s="66"/>
      <c r="AE41" s="66"/>
    </row>
    <row r="42" spans="1:31" s="59" customFormat="1" ht="12" customHeight="1" thickBot="1">
      <c r="A42" s="73">
        <v>30</v>
      </c>
      <c r="B42" s="74"/>
      <c r="C42" s="75"/>
      <c r="D42" s="75"/>
      <c r="E42" s="75"/>
      <c r="F42" s="75"/>
      <c r="G42" s="75"/>
      <c r="H42" s="75"/>
      <c r="I42" s="75"/>
      <c r="J42" s="75"/>
      <c r="K42" s="75"/>
      <c r="L42" s="75"/>
      <c r="M42" s="76"/>
      <c r="N42" s="77"/>
      <c r="O42" s="78">
        <v>34.35</v>
      </c>
      <c r="P42" s="79">
        <f t="shared" si="1"/>
        <v>9.541666666666666</v>
      </c>
      <c r="Q42" s="78">
        <v>38.06</v>
      </c>
      <c r="R42" s="79">
        <f t="shared" si="2"/>
        <v>10.572222222222223</v>
      </c>
      <c r="S42" s="80"/>
      <c r="T42" s="81"/>
      <c r="U42" s="82">
        <v>-16.9</v>
      </c>
      <c r="V42" s="83">
        <v>-15.9</v>
      </c>
      <c r="W42" s="83"/>
      <c r="X42" s="83"/>
      <c r="Y42" s="84"/>
      <c r="Z42" s="85">
        <v>3522.205</v>
      </c>
      <c r="AA42" s="65">
        <f t="shared" si="0"/>
        <v>0</v>
      </c>
      <c r="AB42" s="58" t="str">
        <f t="shared" si="3"/>
        <v> </v>
      </c>
      <c r="AC42" s="66"/>
      <c r="AD42" s="66"/>
      <c r="AE42" s="66"/>
    </row>
    <row r="43" spans="1:26" ht="19.5" customHeight="1" thickBot="1">
      <c r="A43" s="86"/>
      <c r="B43" s="87"/>
      <c r="C43" s="87"/>
      <c r="D43" s="87"/>
      <c r="E43" s="87"/>
      <c r="F43" s="87"/>
      <c r="G43" s="87"/>
      <c r="H43" s="88" t="s">
        <v>44</v>
      </c>
      <c r="I43" s="89"/>
      <c r="J43" s="89"/>
      <c r="K43" s="89"/>
      <c r="L43" s="89"/>
      <c r="M43" s="89"/>
      <c r="N43" s="90"/>
      <c r="O43" s="91">
        <f>SUMPRODUCT(O13:O42,Z13:Z42)/SUM(Z13:Z42)</f>
        <v>34.380692411040116</v>
      </c>
      <c r="P43" s="91">
        <f>SUMPRODUCT(P13:P42,Z13:Z42)/SUM(Z13:Z42)</f>
        <v>9.550192336400034</v>
      </c>
      <c r="Q43" s="91">
        <f>SUMPRODUCT(Q13:Q42,Z13:Z42)/SUM(Z13:Z42)</f>
        <v>38.086110974643084</v>
      </c>
      <c r="R43" s="92">
        <f>SUMPRODUCT(R13:R42,Z13:Z42)/SUM(Z13:Z42)</f>
        <v>10.57947527073419</v>
      </c>
      <c r="S43" s="87"/>
      <c r="T43" s="87"/>
      <c r="U43" s="87"/>
      <c r="V43" s="87"/>
      <c r="W43" s="87"/>
      <c r="X43" s="87"/>
      <c r="Y43" s="87"/>
      <c r="Z43" s="93">
        <f>SUM(Z13:Z42)</f>
        <v>93383.693</v>
      </c>
    </row>
    <row r="44" spans="1:26" ht="13.5" customHeight="1">
      <c r="A44" s="94"/>
      <c r="B44" s="94"/>
      <c r="C44" s="94"/>
      <c r="D44" s="94"/>
      <c r="E44" s="94"/>
      <c r="F44" s="94"/>
      <c r="G44" s="94"/>
      <c r="H44" s="94"/>
      <c r="I44" s="94"/>
      <c r="J44" s="94"/>
      <c r="K44" s="94"/>
      <c r="L44" s="94"/>
      <c r="M44" s="94"/>
      <c r="N44" s="94"/>
      <c r="O44" s="94"/>
      <c r="P44" s="94"/>
      <c r="Q44" s="94"/>
      <c r="R44" s="94"/>
      <c r="T44" s="95"/>
      <c r="U44" s="95"/>
      <c r="V44" s="95"/>
      <c r="W44" s="96" t="s">
        <v>45</v>
      </c>
      <c r="X44" s="96"/>
      <c r="Y44" s="97"/>
      <c r="Z44" s="98">
        <v>0.725</v>
      </c>
    </row>
    <row r="45" spans="2:26" ht="15" customHeight="1" thickBot="1">
      <c r="B45" s="10" t="s">
        <v>46</v>
      </c>
      <c r="C45" s="99"/>
      <c r="D45" s="99"/>
      <c r="E45" s="99"/>
      <c r="F45" s="99"/>
      <c r="G45" s="99"/>
      <c r="H45" s="99"/>
      <c r="I45" s="99"/>
      <c r="J45" s="99" t="s">
        <v>47</v>
      </c>
      <c r="K45" s="99"/>
      <c r="L45" s="99"/>
      <c r="M45" s="100"/>
      <c r="N45" s="100"/>
      <c r="O45" s="99"/>
      <c r="P45" s="101" t="s">
        <v>48</v>
      </c>
      <c r="Q45" s="101"/>
      <c r="T45" s="102"/>
      <c r="U45" s="102"/>
      <c r="V45" s="102"/>
      <c r="W45" s="103" t="s">
        <v>49</v>
      </c>
      <c r="X45" s="103"/>
      <c r="Y45" s="104"/>
      <c r="Z45" s="105">
        <f>Z43-Z44</f>
        <v>93382.968</v>
      </c>
    </row>
    <row r="46" spans="2:17" ht="11.25" customHeight="1">
      <c r="B46" s="99"/>
      <c r="C46" s="99"/>
      <c r="D46" s="10"/>
      <c r="E46" s="99"/>
      <c r="F46" s="99"/>
      <c r="G46" s="99"/>
      <c r="H46" s="99"/>
      <c r="I46" s="99"/>
      <c r="J46" s="99"/>
      <c r="K46" s="99"/>
      <c r="L46" s="99"/>
      <c r="M46" s="10"/>
      <c r="N46" s="99"/>
      <c r="O46" s="99"/>
      <c r="P46" s="99"/>
      <c r="Q46" s="10"/>
    </row>
    <row r="47" spans="2:17" ht="15">
      <c r="B47" s="10" t="s">
        <v>50</v>
      </c>
      <c r="C47" s="99"/>
      <c r="D47" s="99"/>
      <c r="E47" s="99"/>
      <c r="F47" s="99"/>
      <c r="G47" s="99"/>
      <c r="H47" s="99"/>
      <c r="I47" s="99"/>
      <c r="J47" s="99" t="s">
        <v>51</v>
      </c>
      <c r="K47" s="99"/>
      <c r="L47" s="99"/>
      <c r="M47" s="100"/>
      <c r="N47" s="100"/>
      <c r="O47" s="99"/>
      <c r="P47" s="101" t="s">
        <v>48</v>
      </c>
      <c r="Q47" s="101"/>
    </row>
    <row r="48" spans="2:17" ht="9.75" customHeight="1">
      <c r="B48" s="99"/>
      <c r="C48" s="99"/>
      <c r="D48" s="99"/>
      <c r="E48" s="10"/>
      <c r="F48" s="99"/>
      <c r="G48" s="99"/>
      <c r="H48" s="99"/>
      <c r="I48" s="99"/>
      <c r="J48" s="99"/>
      <c r="K48" s="99"/>
      <c r="L48" s="99"/>
      <c r="M48" s="10"/>
      <c r="N48" s="99"/>
      <c r="O48" s="99"/>
      <c r="P48" s="99"/>
      <c r="Q48" s="10"/>
    </row>
    <row r="49" spans="2:17" ht="15">
      <c r="B49" s="10" t="s">
        <v>52</v>
      </c>
      <c r="C49" s="99"/>
      <c r="D49" s="99"/>
      <c r="E49" s="99"/>
      <c r="F49" s="99"/>
      <c r="G49" s="99"/>
      <c r="H49" s="99"/>
      <c r="I49" s="99"/>
      <c r="J49" s="99" t="s">
        <v>53</v>
      </c>
      <c r="K49" s="99"/>
      <c r="L49" s="99"/>
      <c r="M49" s="100"/>
      <c r="N49" s="100"/>
      <c r="O49" s="99"/>
      <c r="P49" s="101" t="s">
        <v>48</v>
      </c>
      <c r="Q49" s="101"/>
    </row>
    <row r="50" spans="5:19" ht="10.5" customHeight="1">
      <c r="E50" s="106"/>
      <c r="N50" s="59"/>
      <c r="O50" s="59"/>
      <c r="P50" s="59"/>
      <c r="Q50" s="59"/>
      <c r="R50" s="59"/>
      <c r="S50" s="106"/>
    </row>
  </sheetData>
  <sheetProtection/>
  <mergeCells count="36">
    <mergeCell ref="W44:Y44"/>
    <mergeCell ref="P45:Q45"/>
    <mergeCell ref="W45:Y45"/>
    <mergeCell ref="P47:Q47"/>
    <mergeCell ref="P49:Q49"/>
    <mergeCell ref="P11:P12"/>
    <mergeCell ref="Q11:Q12"/>
    <mergeCell ref="R11:R12"/>
    <mergeCell ref="S11:S12"/>
    <mergeCell ref="T11:T12"/>
    <mergeCell ref="H43:N43"/>
    <mergeCell ref="I11:I12"/>
    <mergeCell ref="J11:J12"/>
    <mergeCell ref="K11:K12"/>
    <mergeCell ref="L11:L12"/>
    <mergeCell ref="M11:M12"/>
    <mergeCell ref="O11:O12"/>
    <mergeCell ref="Y9:Y12"/>
    <mergeCell ref="Z9:Z12"/>
    <mergeCell ref="N10:N12"/>
    <mergeCell ref="B11:B12"/>
    <mergeCell ref="C11:C12"/>
    <mergeCell ref="D11:D12"/>
    <mergeCell ref="E11:E12"/>
    <mergeCell ref="F11:F12"/>
    <mergeCell ref="G11:G12"/>
    <mergeCell ref="H11:H12"/>
    <mergeCell ref="X1:Z1"/>
    <mergeCell ref="H3:Z6"/>
    <mergeCell ref="A9:A12"/>
    <mergeCell ref="B9:M10"/>
    <mergeCell ref="N9:T9"/>
    <mergeCell ref="U9:U12"/>
    <mergeCell ref="V9:V12"/>
    <mergeCell ref="W9:W12"/>
    <mergeCell ref="X9:X12"/>
  </mergeCells>
  <printOptions/>
  <pageMargins left="0.5905511811023623" right="0.1968503937007874" top="0" bottom="0"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2015-10-01T10:17:59Z</cp:lastPrinted>
  <dcterms:created xsi:type="dcterms:W3CDTF">2008-07-10T10:58:09Z</dcterms:created>
  <dcterms:modified xsi:type="dcterms:W3CDTF">2016-12-08T14:03:49Z</dcterms:modified>
  <cp:category/>
  <cp:version/>
  <cp:contentType/>
  <cp:contentStatus/>
</cp:coreProperties>
</file>