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20115" windowHeight="7815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W40" i="4" l="1"/>
  <c r="T40" i="4"/>
  <c r="Q40" i="4"/>
  <c r="W39" i="4" l="1"/>
  <c r="T39" i="4"/>
  <c r="Q39" i="4"/>
  <c r="W21" i="4" l="1"/>
  <c r="W22" i="4"/>
  <c r="W23" i="4"/>
  <c r="T21" i="4"/>
  <c r="T22" i="4"/>
  <c r="T23" i="4"/>
  <c r="Q21" i="4"/>
  <c r="Q22" i="4"/>
  <c r="Q23" i="4"/>
  <c r="W15" i="4"/>
  <c r="W16" i="4"/>
  <c r="T15" i="4"/>
  <c r="T16" i="4"/>
  <c r="Q15" i="4"/>
  <c r="Q16" i="4"/>
  <c r="W33" i="4" l="1"/>
  <c r="T33" i="4"/>
  <c r="Q33" i="4"/>
  <c r="W32" i="4" l="1"/>
  <c r="T32" i="4"/>
  <c r="Q32" i="4"/>
  <c r="AB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W38" i="4"/>
  <c r="T38" i="4"/>
  <c r="Q38" i="4"/>
  <c r="AE37" i="4"/>
  <c r="AD37" i="4"/>
  <c r="W37" i="4"/>
  <c r="T37" i="4"/>
  <c r="Q37" i="4"/>
  <c r="AD36" i="4"/>
  <c r="AE36" i="4" s="1"/>
  <c r="W36" i="4"/>
  <c r="T36" i="4"/>
  <c r="Q36" i="4"/>
  <c r="AD35" i="4"/>
  <c r="AE35" i="4" s="1"/>
  <c r="W35" i="4"/>
  <c r="T35" i="4"/>
  <c r="Q35" i="4"/>
  <c r="AD34" i="4"/>
  <c r="AE34" i="4" s="1"/>
  <c r="W34" i="4"/>
  <c r="T34" i="4"/>
  <c r="Q34" i="4"/>
  <c r="AD33" i="4"/>
  <c r="AE33" i="4" s="1"/>
  <c r="AD32" i="4"/>
  <c r="AE32" i="4" s="1"/>
  <c r="AD31" i="4"/>
  <c r="AE31" i="4" s="1"/>
  <c r="W31" i="4"/>
  <c r="T31" i="4"/>
  <c r="Q31" i="4"/>
  <c r="AD30" i="4"/>
  <c r="AE30" i="4" s="1"/>
  <c r="W30" i="4"/>
  <c r="T30" i="4"/>
  <c r="Q30" i="4"/>
  <c r="AE29" i="4"/>
  <c r="AD29" i="4"/>
  <c r="W29" i="4"/>
  <c r="T29" i="4"/>
  <c r="Q29" i="4"/>
  <c r="AD28" i="4"/>
  <c r="AE28" i="4" s="1"/>
  <c r="W28" i="4"/>
  <c r="T28" i="4"/>
  <c r="Q28" i="4"/>
  <c r="AD27" i="4"/>
  <c r="AE27" i="4" s="1"/>
  <c r="W27" i="4"/>
  <c r="T27" i="4"/>
  <c r="Q27" i="4"/>
  <c r="AD26" i="4"/>
  <c r="AE26" i="4" s="1"/>
  <c r="W26" i="4"/>
  <c r="T26" i="4"/>
  <c r="Q26" i="4"/>
  <c r="AD25" i="4"/>
  <c r="AE25" i="4" s="1"/>
  <c r="W25" i="4"/>
  <c r="T25" i="4"/>
  <c r="Q25" i="4"/>
  <c r="AD24" i="4"/>
  <c r="AE24" i="4" s="1"/>
  <c r="W24" i="4"/>
  <c r="T24" i="4"/>
  <c r="Q24" i="4"/>
  <c r="AE23" i="4"/>
  <c r="AD23" i="4"/>
  <c r="AE22" i="4"/>
  <c r="AD22" i="4"/>
  <c r="AE21" i="4"/>
  <c r="AD21" i="4"/>
  <c r="AE20" i="4"/>
  <c r="AD20" i="4"/>
  <c r="AE19" i="4"/>
  <c r="AD19" i="4"/>
  <c r="AE18" i="4"/>
  <c r="AD18" i="4"/>
  <c r="W18" i="4"/>
  <c r="T18" i="4"/>
  <c r="Q18" i="4"/>
  <c r="AD17" i="4"/>
  <c r="AE17" i="4" s="1"/>
  <c r="W17" i="4"/>
  <c r="T17" i="4"/>
  <c r="Q17" i="4"/>
  <c r="AE16" i="4"/>
  <c r="AD16" i="4"/>
  <c r="AE15" i="4"/>
  <c r="AD15" i="4"/>
  <c r="AE14" i="4"/>
  <c r="AD14" i="4"/>
  <c r="W14" i="4"/>
  <c r="T14" i="4"/>
  <c r="Q14" i="4"/>
  <c r="AD13" i="4"/>
  <c r="AE13" i="4" s="1"/>
  <c r="W13" i="4"/>
  <c r="T13" i="4"/>
  <c r="Q13" i="4"/>
  <c r="AE12" i="4"/>
  <c r="AD12" i="4"/>
  <c r="W12" i="4"/>
  <c r="T12" i="4"/>
  <c r="Q12" i="4"/>
  <c r="AD11" i="4"/>
  <c r="AE11" i="4" s="1"/>
  <c r="W11" i="4"/>
  <c r="T11" i="4"/>
  <c r="Q11" i="4"/>
  <c r="Q42" i="4" l="1"/>
  <c r="T42" i="4"/>
</calcChain>
</file>

<file path=xl/sharedStrings.xml><?xml version="1.0" encoding="utf-8"?>
<sst xmlns="http://schemas.openxmlformats.org/spreadsheetml/2006/main" count="70" uniqueCount="61">
  <si>
    <t>Число місяця</t>
  </si>
  <si>
    <t xml:space="preserve">Компонентний склад, % мол. </t>
  </si>
  <si>
    <t>Температура точки роси вуглеводнів,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</si>
  <si>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</si>
  <si>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</si>
  <si>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</si>
  <si>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</si>
  <si>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</si>
  <si>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</si>
  <si>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</si>
  <si>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</si>
  <si>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</si>
  <si>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</si>
  <si>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</si>
  <si>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</si>
  <si>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</si>
  <si>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</si>
  <si>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</si>
  <si>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</si>
  <si>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</si>
  <si>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</si>
  <si>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</si>
  <si>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</si>
  <si>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</si>
  <si>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</si>
  <si>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</si>
  <si>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</si>
  <si>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</si>
  <si>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</si>
  <si>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</si>
  <si>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</si>
  <si>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</si>
  <si>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</si>
  <si>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</si>
  <si>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</si>
  <si>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</si>
  <si>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</si>
  <si>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</si>
  <si>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</si>
  <si>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</si>
  <si>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</si>
  <si>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</si>
  <si>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</si>
  <si>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</si>
  <si>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</si>
  <si>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Об'єм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</si>
  <si>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Місячний об'єм газу, тис. м</t>
    </r>
    <r>
      <rPr>
        <vertAlign val="superscript"/>
        <sz val="11"/>
        <color theme="1"/>
        <rFont val="Times New Roman"/>
        <family val="1"/>
        <charset val="204"/>
      </rPr>
      <t>3</t>
    </r>
  </si>
  <si>
    <t>Філія "УМГ "ХАРКІВТРАНСГАЗ"</t>
  </si>
  <si>
    <t>Пролетарське ВУПЗГ</t>
  </si>
  <si>
    <t>Завідувач лабораторії</t>
  </si>
  <si>
    <t>Рекунович В.В.</t>
  </si>
  <si>
    <t>Інженер з метрології ІІ кат</t>
  </si>
  <si>
    <t>Поліщук О.С.</t>
  </si>
  <si>
    <t>переданого Пролетарським ВУПЗГ та прийнятого Дніпропетровським проммайданчиком Запорізького ЛВ УМГ УМГ "ХАРКІВТРАНСГАЗ"</t>
  </si>
  <si>
    <t>Начальник Пролетарського ВУПЗГ</t>
  </si>
  <si>
    <t>Андрусів В.М.</t>
  </si>
  <si>
    <t>01.12.2016р</t>
  </si>
  <si>
    <t>відсутні</t>
  </si>
  <si>
    <r>
      <t xml:space="preserve">Свідоцтво про атестацію </t>
    </r>
    <r>
      <rPr>
        <b/>
        <sz val="10"/>
        <rFont val="Arial"/>
        <family val="2"/>
        <charset val="204"/>
      </rPr>
      <t>№ПЧ-07-0/1158-2014</t>
    </r>
    <r>
      <rPr>
        <sz val="10"/>
        <rFont val="Arial"/>
        <family val="2"/>
        <charset val="204"/>
      </rPr>
      <t xml:space="preserve"> чинне до </t>
    </r>
    <r>
      <rPr>
        <b/>
        <sz val="10"/>
        <rFont val="Arial"/>
        <family val="2"/>
        <charset val="204"/>
      </rPr>
      <t>22.10.2017 р.</t>
    </r>
  </si>
  <si>
    <t>маршрут № 643</t>
  </si>
  <si>
    <t>Пролетарське ПСГ  за період з  01.11.2016 року по 30.11.2016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</si>
</sst>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vertical="center" wrapText="1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164" fontId="2" fillId="0" borderId="1" xfId="0" applyNumberFormat="1" applyFont="1" applyBorder="1" applyProtection="1"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10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protection locked="0"/>
    </xf>
    <xf numFmtId="0" fontId="0" fillId="0" borderId="9" xfId="0" applyBorder="1" applyProtection="1"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>
      <protection locked="0"/>
    </xf>
    <xf numFmtId="0" fontId="15" fillId="0" borderId="0" xfId="0" applyFont="1"/>
    <xf numFmtId="0" fontId="16" fillId="0" borderId="0" xfId="0" applyFont="1"/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/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protection locked="0"/>
    </xf>
    <xf numFmtId="0" fontId="14" fillId="0" borderId="9" xfId="0" applyFont="1" applyBorder="1" applyAlignment="1"/>
    <xf numFmtId="0" fontId="2" fillId="0" borderId="6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/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165" fontId="2" fillId="0" borderId="3" xfId="0" applyNumberFormat="1" applyFont="1" applyBorder="1" applyAlignment="1" applyProtection="1">
      <alignment horizontal="center" vertical="center" wrapText="1"/>
    </xf>
    <xf numFmtId="165" fontId="2" fillId="0" borderId="5" xfId="0" applyNumberFormat="1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C25" zoomScaleNormal="100" zoomScaleSheetLayoutView="100" workbookViewId="0">
      <selection activeCell="W16" sqref="W16"/>
    </sheetView>
  </sheetViews>
  <sheetFormatPr defaultRowHeight="15" x14ac:dyDescent="0.25"/>
  <cols>
    <col min="1" max="1" width="4.85546875" style="1" customWidth="1"/>
    <col min="2" max="13" width="7.28515625" style="1" customWidth="1"/>
    <col min="14" max="14" width="6.5703125" style="1" customWidth="1"/>
    <col min="15" max="23" width="6.140625" style="1" customWidth="1"/>
    <col min="24" max="25" width="6" style="1" customWidth="1"/>
    <col min="26" max="26" width="6.7109375" style="1" customWidth="1"/>
    <col min="27" max="27" width="6.140625" style="1" customWidth="1"/>
    <col min="28" max="28" width="7.28515625" style="1" customWidth="1"/>
    <col min="29" max="29" width="14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22.5" x14ac:dyDescent="0.3">
      <c r="A1" s="35" t="s">
        <v>32</v>
      </c>
      <c r="B1" s="2"/>
      <c r="C1" s="2"/>
      <c r="D1" s="2"/>
      <c r="M1" s="34" t="s">
        <v>16</v>
      </c>
    </row>
    <row r="2" spans="1:34" ht="15.75" x14ac:dyDescent="0.25">
      <c r="A2" s="35" t="s">
        <v>47</v>
      </c>
      <c r="B2" s="2"/>
      <c r="C2" s="11"/>
      <c r="D2" s="2"/>
      <c r="F2" s="2"/>
      <c r="G2" s="2"/>
      <c r="H2" s="2"/>
      <c r="I2" s="2"/>
      <c r="J2" s="43" t="s">
        <v>53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34" ht="13.5" customHeight="1" x14ac:dyDescent="0.25">
      <c r="A3" s="35" t="s">
        <v>48</v>
      </c>
      <c r="C3" s="30"/>
      <c r="F3" s="2"/>
      <c r="G3" s="2"/>
      <c r="H3" s="2"/>
      <c r="I3" s="2"/>
      <c r="J3" s="2"/>
      <c r="AA3" s="39" t="s">
        <v>59</v>
      </c>
    </row>
    <row r="4" spans="1:34" ht="18.75" x14ac:dyDescent="0.25">
      <c r="A4" s="36" t="s">
        <v>33</v>
      </c>
      <c r="G4" s="2"/>
      <c r="H4" s="2"/>
      <c r="I4" s="2"/>
      <c r="K4" s="58" t="s">
        <v>60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34" x14ac:dyDescent="0.25">
      <c r="A5" s="36" t="s">
        <v>58</v>
      </c>
      <c r="F5" s="2"/>
      <c r="G5" s="2"/>
      <c r="H5" s="2"/>
      <c r="K5" s="76"/>
      <c r="L5" s="76"/>
      <c r="M5" s="76"/>
      <c r="N5" s="76"/>
      <c r="O5" s="76"/>
      <c r="P5" s="76"/>
      <c r="Q5" s="76"/>
      <c r="R5" s="76"/>
      <c r="S5" s="76"/>
      <c r="T5" s="76"/>
      <c r="U5" s="77"/>
      <c r="V5" s="77"/>
      <c r="W5" s="78"/>
      <c r="X5" s="78"/>
      <c r="Y5" s="78"/>
      <c r="Z5" s="78"/>
      <c r="AA5" s="78"/>
      <c r="AB5" s="78"/>
      <c r="AC5" s="78"/>
    </row>
    <row r="6" spans="1:34" ht="5.25" customHeight="1" x14ac:dyDescent="0.25"/>
    <row r="7" spans="1:34" ht="26.25" customHeight="1" x14ac:dyDescent="0.25">
      <c r="A7" s="45" t="s">
        <v>0</v>
      </c>
      <c r="B7" s="46" t="s">
        <v>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  <c r="N7" s="52" t="s">
        <v>42</v>
      </c>
      <c r="O7" s="53"/>
      <c r="P7" s="53"/>
      <c r="Q7" s="53"/>
      <c r="R7" s="53"/>
      <c r="S7" s="53"/>
      <c r="T7" s="53"/>
      <c r="U7" s="53"/>
      <c r="V7" s="53"/>
      <c r="W7" s="54"/>
      <c r="X7" s="55" t="s">
        <v>37</v>
      </c>
      <c r="Y7" s="56" t="s">
        <v>2</v>
      </c>
      <c r="Z7" s="72" t="s">
        <v>29</v>
      </c>
      <c r="AA7" s="72" t="s">
        <v>30</v>
      </c>
      <c r="AB7" s="45" t="s">
        <v>31</v>
      </c>
      <c r="AC7" s="45" t="s">
        <v>45</v>
      </c>
    </row>
    <row r="8" spans="1:34" ht="16.5" customHeight="1" x14ac:dyDescent="0.25">
      <c r="A8" s="45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40" t="s">
        <v>38</v>
      </c>
      <c r="O8" s="16" t="s">
        <v>40</v>
      </c>
      <c r="P8" s="17"/>
      <c r="Q8" s="17"/>
      <c r="R8" s="17"/>
      <c r="S8" s="17"/>
      <c r="T8" s="17"/>
      <c r="U8" s="17"/>
      <c r="V8" s="17" t="s">
        <v>41</v>
      </c>
      <c r="W8" s="18"/>
      <c r="X8" s="55"/>
      <c r="Y8" s="56"/>
      <c r="Z8" s="72"/>
      <c r="AA8" s="72"/>
      <c r="AB8" s="45"/>
      <c r="AC8" s="57"/>
    </row>
    <row r="9" spans="1:34" ht="15" customHeight="1" x14ac:dyDescent="0.25">
      <c r="A9" s="45"/>
      <c r="B9" s="40" t="s">
        <v>3</v>
      </c>
      <c r="C9" s="40" t="s">
        <v>4</v>
      </c>
      <c r="D9" s="40" t="s">
        <v>5</v>
      </c>
      <c r="E9" s="40" t="s">
        <v>6</v>
      </c>
      <c r="F9" s="40" t="s">
        <v>7</v>
      </c>
      <c r="G9" s="40" t="s">
        <v>8</v>
      </c>
      <c r="H9" s="40" t="s">
        <v>9</v>
      </c>
      <c r="I9" s="40" t="s">
        <v>10</v>
      </c>
      <c r="J9" s="40" t="s">
        <v>11</v>
      </c>
      <c r="K9" s="40" t="s">
        <v>12</v>
      </c>
      <c r="L9" s="40" t="s">
        <v>13</v>
      </c>
      <c r="M9" s="80" t="s">
        <v>14</v>
      </c>
      <c r="N9" s="42"/>
      <c r="O9" s="42" t="s">
        <v>43</v>
      </c>
      <c r="P9" s="42" t="s">
        <v>22</v>
      </c>
      <c r="Q9" s="42" t="s">
        <v>23</v>
      </c>
      <c r="R9" s="42" t="s">
        <v>44</v>
      </c>
      <c r="S9" s="42" t="s">
        <v>24</v>
      </c>
      <c r="T9" s="42" t="s">
        <v>25</v>
      </c>
      <c r="U9" s="42" t="s">
        <v>39</v>
      </c>
      <c r="V9" s="42" t="s">
        <v>26</v>
      </c>
      <c r="W9" s="42" t="s">
        <v>27</v>
      </c>
      <c r="X9" s="45"/>
      <c r="Y9" s="56"/>
      <c r="Z9" s="72"/>
      <c r="AA9" s="72"/>
      <c r="AB9" s="45"/>
      <c r="AC9" s="57"/>
    </row>
    <row r="10" spans="1:34" ht="92.25" customHeight="1" x14ac:dyDescent="0.25">
      <c r="A10" s="4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8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5"/>
      <c r="Y10" s="56"/>
      <c r="Z10" s="72"/>
      <c r="AA10" s="72"/>
      <c r="AB10" s="45"/>
      <c r="AC10" s="57"/>
    </row>
    <row r="11" spans="1:34" x14ac:dyDescent="0.25">
      <c r="A11" s="29">
        <v>1</v>
      </c>
      <c r="B11" s="9">
        <v>93.84</v>
      </c>
      <c r="C11" s="9">
        <v>3</v>
      </c>
      <c r="D11" s="9">
        <v>1.1642999999999999</v>
      </c>
      <c r="E11" s="9">
        <v>0.15340000000000001</v>
      </c>
      <c r="F11" s="9">
        <v>0.20069999999999999</v>
      </c>
      <c r="G11" s="9">
        <v>2.9999999999999997E-4</v>
      </c>
      <c r="H11" s="9">
        <v>2.2100000000000002E-2</v>
      </c>
      <c r="I11" s="9">
        <v>2.5000000000000001E-2</v>
      </c>
      <c r="J11" s="9">
        <v>3.4599999999999999E-2</v>
      </c>
      <c r="K11" s="9">
        <v>5.3E-3</v>
      </c>
      <c r="L11" s="9">
        <v>1.2879</v>
      </c>
      <c r="M11" s="9">
        <v>0.26640000000000003</v>
      </c>
      <c r="N11" s="9">
        <v>0.71740000000000004</v>
      </c>
      <c r="O11" s="29"/>
      <c r="P11" s="10">
        <v>34.665500000000002</v>
      </c>
      <c r="Q11" s="20">
        <f t="shared" ref="Q11:Q40" si="0">P11/3.6</f>
        <v>9.6293055555555558</v>
      </c>
      <c r="R11" s="29"/>
      <c r="S11" s="10">
        <v>38.399500000000003</v>
      </c>
      <c r="T11" s="20">
        <f t="shared" ref="T11:T40" si="1">S11/3.6</f>
        <v>10.666527777777778</v>
      </c>
      <c r="U11" s="10"/>
      <c r="V11" s="29">
        <v>49.755699999999997</v>
      </c>
      <c r="W11" s="20">
        <f t="shared" ref="W11:W40" si="2">V11/3.6</f>
        <v>13.821027777777777</v>
      </c>
      <c r="X11" s="29">
        <v>-18.3</v>
      </c>
      <c r="Y11" s="29">
        <v>-4.7</v>
      </c>
      <c r="Z11" s="29"/>
      <c r="AA11" s="29"/>
      <c r="AB11" s="29"/>
      <c r="AC11" s="26">
        <v>4810.4129999999996</v>
      </c>
      <c r="AD11" s="13">
        <f t="shared" ref="AD11:AD41" si="3">SUM(B11:M11)+$K$42+$N$42</f>
        <v>100</v>
      </c>
      <c r="AE11" s="14" t="str">
        <f>IF(AD11=100,"ОК"," ")</f>
        <v>ОК</v>
      </c>
      <c r="AF11" s="7"/>
      <c r="AG11" s="7"/>
      <c r="AH11" s="7"/>
    </row>
    <row r="12" spans="1:34" x14ac:dyDescent="0.25">
      <c r="A12" s="29">
        <v>2</v>
      </c>
      <c r="B12" s="9">
        <v>94.020099999999999</v>
      </c>
      <c r="C12" s="9">
        <v>2.9327000000000001</v>
      </c>
      <c r="D12" s="9">
        <v>1.1518999999999999</v>
      </c>
      <c r="E12" s="9">
        <v>0.15329999999999999</v>
      </c>
      <c r="F12" s="9">
        <v>0.1986</v>
      </c>
      <c r="G12" s="9">
        <v>4.0000000000000002E-4</v>
      </c>
      <c r="H12" s="9">
        <v>2.1499999999999998E-2</v>
      </c>
      <c r="I12" s="9">
        <v>2.4E-2</v>
      </c>
      <c r="J12" s="9">
        <v>3.0700000000000002E-2</v>
      </c>
      <c r="K12" s="9">
        <v>5.7999999999999996E-3</v>
      </c>
      <c r="L12" s="9">
        <v>1.1996</v>
      </c>
      <c r="M12" s="9">
        <v>0.26140000000000002</v>
      </c>
      <c r="N12" s="9">
        <v>0.71619999999999995</v>
      </c>
      <c r="O12" s="29"/>
      <c r="P12" s="29">
        <v>34.664299999999997</v>
      </c>
      <c r="Q12" s="20">
        <f t="shared" si="0"/>
        <v>9.628972222222222</v>
      </c>
      <c r="R12" s="29"/>
      <c r="S12" s="29">
        <v>38.399500000000003</v>
      </c>
      <c r="T12" s="20">
        <f t="shared" si="1"/>
        <v>10.666527777777778</v>
      </c>
      <c r="U12" s="29"/>
      <c r="V12" s="29">
        <v>49.798099999999998</v>
      </c>
      <c r="W12" s="20">
        <f t="shared" si="2"/>
        <v>13.832805555555554</v>
      </c>
      <c r="X12" s="29">
        <v>-18.100000000000001</v>
      </c>
      <c r="Y12" s="29">
        <v>-4.0999999999999996</v>
      </c>
      <c r="Z12" s="29"/>
      <c r="AA12" s="29"/>
      <c r="AB12" s="29"/>
      <c r="AC12" s="26">
        <v>4813.8360000000002</v>
      </c>
      <c r="AD12" s="13">
        <f t="shared" si="3"/>
        <v>99.999999999999986</v>
      </c>
      <c r="AE12" s="14" t="str">
        <f>IF(AD12=100,"ОК"," ")</f>
        <v>ОК</v>
      </c>
      <c r="AF12" s="7"/>
      <c r="AG12" s="7"/>
      <c r="AH12" s="7"/>
    </row>
    <row r="13" spans="1:34" x14ac:dyDescent="0.25">
      <c r="A13" s="29">
        <v>3</v>
      </c>
      <c r="B13" s="9">
        <v>94.055800000000005</v>
      </c>
      <c r="C13" s="9">
        <v>2.9272</v>
      </c>
      <c r="D13" s="9">
        <v>1.1465000000000001</v>
      </c>
      <c r="E13" s="9">
        <v>0.15240000000000001</v>
      </c>
      <c r="F13" s="9">
        <v>0.1981</v>
      </c>
      <c r="G13" s="9">
        <v>2.9999999999999997E-4</v>
      </c>
      <c r="H13" s="9">
        <v>2.1600000000000001E-2</v>
      </c>
      <c r="I13" s="9">
        <v>2.4400000000000002E-2</v>
      </c>
      <c r="J13" s="9">
        <v>3.5299999999999998E-2</v>
      </c>
      <c r="K13" s="9">
        <v>5.3E-3</v>
      </c>
      <c r="L13" s="9">
        <v>1.1718</v>
      </c>
      <c r="M13" s="9">
        <v>0.2611</v>
      </c>
      <c r="N13" s="9">
        <v>0.71599999999999997</v>
      </c>
      <c r="O13" s="29"/>
      <c r="P13" s="29">
        <v>34.674799999999998</v>
      </c>
      <c r="Q13" s="20">
        <f t="shared" si="0"/>
        <v>9.6318888888888878</v>
      </c>
      <c r="R13" s="29"/>
      <c r="S13" s="29">
        <v>38.411099999999998</v>
      </c>
      <c r="T13" s="20">
        <f t="shared" si="1"/>
        <v>10.669749999999999</v>
      </c>
      <c r="U13" s="29"/>
      <c r="V13" s="29">
        <v>49.817399999999999</v>
      </c>
      <c r="W13" s="20">
        <f t="shared" si="2"/>
        <v>13.838166666666666</v>
      </c>
      <c r="X13" s="29">
        <v>-17.7</v>
      </c>
      <c r="Y13" s="29">
        <v>-5.4</v>
      </c>
      <c r="Z13" s="29"/>
      <c r="AA13" s="29"/>
      <c r="AB13" s="29"/>
      <c r="AC13" s="26">
        <v>4811.8090000000002</v>
      </c>
      <c r="AD13" s="13">
        <f t="shared" si="3"/>
        <v>99.999800000000022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9">
        <v>4</v>
      </c>
      <c r="B14" s="9">
        <v>93.995999999999995</v>
      </c>
      <c r="C14" s="9">
        <v>2.9552</v>
      </c>
      <c r="D14" s="9">
        <v>1.1569</v>
      </c>
      <c r="E14" s="9">
        <v>0.154</v>
      </c>
      <c r="F14" s="9">
        <v>0.2009</v>
      </c>
      <c r="G14" s="9">
        <v>5.0000000000000001E-4</v>
      </c>
      <c r="H14" s="9">
        <v>2.1899999999999999E-2</v>
      </c>
      <c r="I14" s="9">
        <v>2.4899999999999999E-2</v>
      </c>
      <c r="J14" s="9">
        <v>3.6299999999999999E-2</v>
      </c>
      <c r="K14" s="9">
        <v>5.1000000000000004E-3</v>
      </c>
      <c r="L14" s="9">
        <v>1.1817</v>
      </c>
      <c r="M14" s="9">
        <v>0.2666</v>
      </c>
      <c r="N14" s="9">
        <v>0.71660000000000001</v>
      </c>
      <c r="O14" s="29"/>
      <c r="P14" s="29">
        <v>34.688200000000002</v>
      </c>
      <c r="Q14" s="20">
        <f t="shared" si="0"/>
        <v>9.6356111111111122</v>
      </c>
      <c r="R14" s="29"/>
      <c r="S14" s="29">
        <v>38.425199999999997</v>
      </c>
      <c r="T14" s="20">
        <f t="shared" si="1"/>
        <v>10.673666666666666</v>
      </c>
      <c r="U14" s="29"/>
      <c r="V14" s="29">
        <v>49.817399999999999</v>
      </c>
      <c r="W14" s="20">
        <f t="shared" si="2"/>
        <v>13.838166666666666</v>
      </c>
      <c r="X14" s="29">
        <v>-14.4</v>
      </c>
      <c r="Y14" s="29">
        <v>-3.4</v>
      </c>
      <c r="Z14" s="82">
        <v>2.0000000000000001E-4</v>
      </c>
      <c r="AA14" s="83">
        <v>3.0000000000000001E-3</v>
      </c>
      <c r="AB14" s="29"/>
      <c r="AC14" s="26">
        <v>4809.982</v>
      </c>
      <c r="AD14" s="13">
        <f t="shared" si="3"/>
        <v>100</v>
      </c>
      <c r="AE14" s="14" t="str">
        <f t="shared" ref="AE14:AE41" si="4">IF(AD14=100,"ОК"," ")</f>
        <v>ОК</v>
      </c>
      <c r="AF14" s="7"/>
      <c r="AG14" s="7"/>
      <c r="AH14" s="7"/>
    </row>
    <row r="15" spans="1:34" x14ac:dyDescent="0.25">
      <c r="A15" s="29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29"/>
      <c r="P15" s="32">
        <v>34.688200000000002</v>
      </c>
      <c r="Q15" s="33">
        <f t="shared" si="0"/>
        <v>9.6356111111111122</v>
      </c>
      <c r="R15" s="32"/>
      <c r="S15" s="32">
        <v>38.425199999999997</v>
      </c>
      <c r="T15" s="33">
        <f t="shared" si="1"/>
        <v>10.673666666666666</v>
      </c>
      <c r="U15" s="32"/>
      <c r="V15" s="32">
        <v>49.817399999999999</v>
      </c>
      <c r="W15" s="33">
        <f t="shared" si="2"/>
        <v>13.838166666666666</v>
      </c>
      <c r="X15" s="29"/>
      <c r="Y15" s="29"/>
      <c r="Z15" s="29"/>
      <c r="AA15" s="29"/>
      <c r="AB15" s="29"/>
      <c r="AC15" s="26">
        <v>4810.2039999999997</v>
      </c>
      <c r="AD15" s="13">
        <f t="shared" si="3"/>
        <v>0</v>
      </c>
      <c r="AE15" s="14" t="str">
        <f t="shared" si="4"/>
        <v xml:space="preserve"> </v>
      </c>
      <c r="AF15" s="7"/>
      <c r="AG15" s="7"/>
      <c r="AH15" s="7"/>
    </row>
    <row r="16" spans="1:34" x14ac:dyDescent="0.25">
      <c r="A16" s="29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29"/>
      <c r="P16" s="32">
        <v>34.688200000000002</v>
      </c>
      <c r="Q16" s="33">
        <f t="shared" si="0"/>
        <v>9.6356111111111122</v>
      </c>
      <c r="R16" s="32"/>
      <c r="S16" s="32">
        <v>38.425199999999997</v>
      </c>
      <c r="T16" s="33">
        <f t="shared" si="1"/>
        <v>10.673666666666666</v>
      </c>
      <c r="U16" s="32"/>
      <c r="V16" s="32">
        <v>49.817399999999999</v>
      </c>
      <c r="W16" s="33">
        <f t="shared" si="2"/>
        <v>13.838166666666666</v>
      </c>
      <c r="X16" s="29"/>
      <c r="Y16" s="29"/>
      <c r="Z16" s="29"/>
      <c r="AA16" s="29"/>
      <c r="AB16" s="29"/>
      <c r="AC16" s="26">
        <v>4812.1260000000002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9">
        <v>7</v>
      </c>
      <c r="B17" s="9">
        <v>94.061700000000002</v>
      </c>
      <c r="C17" s="9">
        <v>2.8986000000000001</v>
      </c>
      <c r="D17" s="9">
        <v>1.1246</v>
      </c>
      <c r="E17" s="9">
        <v>0.14749999999999999</v>
      </c>
      <c r="F17" s="9">
        <v>0.19239999999999999</v>
      </c>
      <c r="G17" s="9">
        <v>5.9999999999999995E-4</v>
      </c>
      <c r="H17" s="9">
        <v>2.07E-2</v>
      </c>
      <c r="I17" s="9">
        <v>2.2800000000000001E-2</v>
      </c>
      <c r="J17" s="9">
        <v>2.3900000000000001E-2</v>
      </c>
      <c r="K17" s="9">
        <v>5.4999999999999997E-3</v>
      </c>
      <c r="L17" s="9">
        <v>1.2357</v>
      </c>
      <c r="M17" s="9">
        <v>0.26600000000000001</v>
      </c>
      <c r="N17" s="9">
        <v>0.71540000000000004</v>
      </c>
      <c r="O17" s="29"/>
      <c r="P17" s="29">
        <v>34.607500000000002</v>
      </c>
      <c r="Q17" s="20">
        <f t="shared" si="0"/>
        <v>9.6131944444444439</v>
      </c>
      <c r="R17" s="29"/>
      <c r="S17" s="29">
        <v>38.338099999999997</v>
      </c>
      <c r="T17" s="20">
        <f t="shared" si="1"/>
        <v>10.64947222222222</v>
      </c>
      <c r="U17" s="29"/>
      <c r="V17" s="29">
        <v>49.744399999999999</v>
      </c>
      <c r="W17" s="20">
        <f t="shared" si="2"/>
        <v>13.817888888888888</v>
      </c>
      <c r="X17" s="27">
        <v>-13</v>
      </c>
      <c r="Y17" s="29">
        <v>-3.8</v>
      </c>
      <c r="Z17" s="29"/>
      <c r="AA17" s="29"/>
      <c r="AB17" s="28" t="s">
        <v>57</v>
      </c>
      <c r="AC17" s="26">
        <v>3719.4760000000001</v>
      </c>
      <c r="AD17" s="13">
        <f t="shared" si="3"/>
        <v>100.00000000000001</v>
      </c>
      <c r="AE17" s="14" t="str">
        <f t="shared" si="4"/>
        <v>ОК</v>
      </c>
      <c r="AF17" s="7"/>
      <c r="AG17" s="7"/>
      <c r="AH17" s="7"/>
    </row>
    <row r="18" spans="1:34" x14ac:dyDescent="0.25">
      <c r="A18" s="29">
        <v>8</v>
      </c>
      <c r="B18" s="9">
        <v>93.579400000000007</v>
      </c>
      <c r="C18" s="9">
        <v>3.4386000000000001</v>
      </c>
      <c r="D18" s="9">
        <v>1.0201</v>
      </c>
      <c r="E18" s="9">
        <v>0.1411</v>
      </c>
      <c r="F18" s="9">
        <v>0.17280000000000001</v>
      </c>
      <c r="G18" s="9">
        <v>6.9999999999999999E-4</v>
      </c>
      <c r="H18" s="9">
        <v>3.7499999999999999E-2</v>
      </c>
      <c r="I18" s="9">
        <v>2.98E-2</v>
      </c>
      <c r="J18" s="9">
        <v>4.65E-2</v>
      </c>
      <c r="K18" s="9">
        <v>5.1999999999999998E-3</v>
      </c>
      <c r="L18" s="9">
        <v>1.2532000000000001</v>
      </c>
      <c r="M18" s="9">
        <v>0.27510000000000001</v>
      </c>
      <c r="N18" s="9">
        <v>0.71830000000000005</v>
      </c>
      <c r="O18" s="29"/>
      <c r="P18" s="29">
        <v>34.719799999999999</v>
      </c>
      <c r="Q18" s="20">
        <f t="shared" si="0"/>
        <v>9.6443888888888889</v>
      </c>
      <c r="R18" s="29"/>
      <c r="S18" s="29">
        <v>38.457999999999998</v>
      </c>
      <c r="T18" s="20">
        <f t="shared" si="1"/>
        <v>10.682777777777778</v>
      </c>
      <c r="U18" s="29"/>
      <c r="V18" s="29">
        <v>49.799100000000003</v>
      </c>
      <c r="W18" s="20">
        <f t="shared" si="2"/>
        <v>13.833083333333335</v>
      </c>
      <c r="X18" s="29">
        <v>-15.5</v>
      </c>
      <c r="Y18" s="29">
        <v>-2.2999999999999998</v>
      </c>
      <c r="Z18" s="29"/>
      <c r="AA18" s="29"/>
      <c r="AB18" s="29"/>
      <c r="AC18" s="26">
        <v>1022.6369999999999</v>
      </c>
      <c r="AD18" s="13">
        <f t="shared" si="3"/>
        <v>99.999999999999972</v>
      </c>
      <c r="AE18" s="14" t="str">
        <f t="shared" si="4"/>
        <v>ОК</v>
      </c>
      <c r="AF18" s="7"/>
      <c r="AG18" s="7"/>
      <c r="AH18" s="7"/>
    </row>
    <row r="19" spans="1:34" x14ac:dyDescent="0.25">
      <c r="A19" s="29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29"/>
      <c r="P19" s="31"/>
      <c r="Q19" s="20"/>
      <c r="R19" s="29"/>
      <c r="S19" s="31"/>
      <c r="T19" s="20"/>
      <c r="U19" s="29"/>
      <c r="V19" s="31"/>
      <c r="W19" s="20"/>
      <c r="X19" s="29"/>
      <c r="Y19" s="29"/>
      <c r="Z19" s="29"/>
      <c r="AA19" s="29"/>
      <c r="AB19" s="29"/>
      <c r="AC19" s="26"/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9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29"/>
      <c r="P20" s="31"/>
      <c r="Q20" s="20"/>
      <c r="R20" s="29"/>
      <c r="S20" s="31"/>
      <c r="T20" s="20"/>
      <c r="U20" s="29"/>
      <c r="V20" s="31"/>
      <c r="W20" s="20"/>
      <c r="X20" s="29"/>
      <c r="Y20" s="29"/>
      <c r="Z20" s="29"/>
      <c r="AA20" s="29"/>
      <c r="AB20" s="29"/>
      <c r="AC20" s="26"/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9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29"/>
      <c r="P21" s="32">
        <v>34.719799999999999</v>
      </c>
      <c r="Q21" s="33">
        <f t="shared" si="0"/>
        <v>9.6443888888888889</v>
      </c>
      <c r="R21" s="32"/>
      <c r="S21" s="32">
        <v>38.457999999999998</v>
      </c>
      <c r="T21" s="33">
        <f t="shared" si="1"/>
        <v>10.682777777777778</v>
      </c>
      <c r="U21" s="32"/>
      <c r="V21" s="32">
        <v>49.799100000000003</v>
      </c>
      <c r="W21" s="33">
        <f t="shared" si="2"/>
        <v>13.833083333333335</v>
      </c>
      <c r="X21" s="29"/>
      <c r="Y21" s="29"/>
      <c r="Z21" s="29"/>
      <c r="AA21" s="29"/>
      <c r="AB21" s="29"/>
      <c r="AC21" s="26">
        <v>1783.2159999999999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9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9"/>
      <c r="P22" s="32">
        <v>34.719799999999999</v>
      </c>
      <c r="Q22" s="33">
        <f t="shared" si="0"/>
        <v>9.6443888888888889</v>
      </c>
      <c r="R22" s="32"/>
      <c r="S22" s="32">
        <v>38.457999999999998</v>
      </c>
      <c r="T22" s="33">
        <f t="shared" si="1"/>
        <v>10.682777777777778</v>
      </c>
      <c r="U22" s="32"/>
      <c r="V22" s="32">
        <v>49.799100000000003</v>
      </c>
      <c r="W22" s="33">
        <f t="shared" si="2"/>
        <v>13.833083333333335</v>
      </c>
      <c r="X22" s="29"/>
      <c r="Y22" s="29"/>
      <c r="Z22" s="29"/>
      <c r="AA22" s="29"/>
      <c r="AB22" s="29"/>
      <c r="AC22" s="26">
        <v>2410.3539999999998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9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9"/>
      <c r="P23" s="32">
        <v>34.719799999999999</v>
      </c>
      <c r="Q23" s="33">
        <f t="shared" si="0"/>
        <v>9.6443888888888889</v>
      </c>
      <c r="R23" s="32"/>
      <c r="S23" s="32">
        <v>38.457999999999998</v>
      </c>
      <c r="T23" s="33">
        <f t="shared" si="1"/>
        <v>10.682777777777778</v>
      </c>
      <c r="U23" s="32"/>
      <c r="V23" s="32">
        <v>49.799100000000003</v>
      </c>
      <c r="W23" s="33">
        <f t="shared" si="2"/>
        <v>13.833083333333335</v>
      </c>
      <c r="X23" s="29"/>
      <c r="Y23" s="29"/>
      <c r="Z23" s="29"/>
      <c r="AA23" s="29"/>
      <c r="AB23" s="29"/>
      <c r="AC23" s="26">
        <v>2411.3209999999999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9">
        <v>14</v>
      </c>
      <c r="B24" s="9">
        <v>93.581000000000003</v>
      </c>
      <c r="C24" s="9">
        <v>3.4470000000000001</v>
      </c>
      <c r="D24" s="9">
        <v>1.0230999999999999</v>
      </c>
      <c r="E24" s="9">
        <v>0.14249999999999999</v>
      </c>
      <c r="F24" s="9">
        <v>0.17560000000000001</v>
      </c>
      <c r="G24" s="9">
        <v>8.0000000000000004E-4</v>
      </c>
      <c r="H24" s="9">
        <v>3.8899999999999997E-2</v>
      </c>
      <c r="I24" s="9">
        <v>3.1399999999999997E-2</v>
      </c>
      <c r="J24" s="9">
        <v>5.5100000000000003E-2</v>
      </c>
      <c r="K24" s="9">
        <v>5.3E-3</v>
      </c>
      <c r="L24" s="9">
        <v>1.222</v>
      </c>
      <c r="M24" s="9">
        <v>0.27739999999999998</v>
      </c>
      <c r="N24" s="9">
        <v>0.71870000000000001</v>
      </c>
      <c r="O24" s="29"/>
      <c r="P24" s="29">
        <v>34.750799999999998</v>
      </c>
      <c r="Q24" s="20">
        <f t="shared" si="0"/>
        <v>9.6529999999999987</v>
      </c>
      <c r="R24" s="29"/>
      <c r="S24" s="29">
        <v>38.491500000000002</v>
      </c>
      <c r="T24" s="20">
        <f t="shared" si="1"/>
        <v>10.692083333333334</v>
      </c>
      <c r="U24" s="29"/>
      <c r="V24" s="29">
        <v>49.830199999999998</v>
      </c>
      <c r="W24" s="20">
        <f t="shared" si="2"/>
        <v>13.841722222222222</v>
      </c>
      <c r="X24" s="29">
        <v>-18.3</v>
      </c>
      <c r="Y24" s="29">
        <v>-2.9</v>
      </c>
      <c r="Z24" s="29"/>
      <c r="AA24" s="29"/>
      <c r="AB24" s="29"/>
      <c r="AC24" s="26">
        <v>2414.19</v>
      </c>
      <c r="AD24" s="13">
        <f t="shared" si="3"/>
        <v>100.0001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9">
        <v>15</v>
      </c>
      <c r="B25" s="9">
        <v>93.513499999999993</v>
      </c>
      <c r="C25" s="9">
        <v>3.4918</v>
      </c>
      <c r="D25" s="9">
        <v>1.0338000000000001</v>
      </c>
      <c r="E25" s="9">
        <v>0.14330000000000001</v>
      </c>
      <c r="F25" s="9">
        <v>0.1764</v>
      </c>
      <c r="G25" s="9">
        <v>6.9999999999999999E-4</v>
      </c>
      <c r="H25" s="9">
        <v>3.8899999999999997E-2</v>
      </c>
      <c r="I25" s="9">
        <v>3.1E-2</v>
      </c>
      <c r="J25" s="9">
        <v>4.6800000000000001E-2</v>
      </c>
      <c r="K25" s="9">
        <v>5.5999999999999999E-3</v>
      </c>
      <c r="L25" s="9">
        <v>1.2350000000000001</v>
      </c>
      <c r="M25" s="9">
        <v>0.28310000000000002</v>
      </c>
      <c r="N25" s="9">
        <v>0.71899999999999997</v>
      </c>
      <c r="O25" s="29"/>
      <c r="P25" s="29">
        <v>34.751899999999999</v>
      </c>
      <c r="Q25" s="20">
        <f t="shared" si="0"/>
        <v>9.6533055555555549</v>
      </c>
      <c r="R25" s="29"/>
      <c r="S25" s="29">
        <v>38.492400000000004</v>
      </c>
      <c r="T25" s="20">
        <f t="shared" si="1"/>
        <v>10.692333333333334</v>
      </c>
      <c r="U25" s="29"/>
      <c r="V25" s="29">
        <v>49.820999999999998</v>
      </c>
      <c r="W25" s="20">
        <f t="shared" si="2"/>
        <v>13.839166666666666</v>
      </c>
      <c r="X25" s="29">
        <v>-20.3</v>
      </c>
      <c r="Y25" s="29">
        <v>-4.3</v>
      </c>
      <c r="Z25" s="29"/>
      <c r="AA25" s="29"/>
      <c r="AB25" s="29"/>
      <c r="AC25" s="26">
        <v>4024.0720000000001</v>
      </c>
      <c r="AD25" s="13">
        <f t="shared" si="3"/>
        <v>99.999899999999997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9">
        <v>16</v>
      </c>
      <c r="B26" s="9">
        <v>93.409400000000005</v>
      </c>
      <c r="C26" s="9">
        <v>3.5303</v>
      </c>
      <c r="D26" s="9">
        <v>1.0475000000000001</v>
      </c>
      <c r="E26" s="9">
        <v>0.14610000000000001</v>
      </c>
      <c r="F26" s="9">
        <v>0.18229999999999999</v>
      </c>
      <c r="G26" s="9">
        <v>5.0000000000000001E-4</v>
      </c>
      <c r="H26" s="9">
        <v>4.1300000000000003E-2</v>
      </c>
      <c r="I26" s="9">
        <v>3.3799999999999997E-2</v>
      </c>
      <c r="J26" s="9">
        <v>7.5200000000000003E-2</v>
      </c>
      <c r="K26" s="9">
        <v>5.7000000000000002E-3</v>
      </c>
      <c r="L26" s="9">
        <v>1.2437</v>
      </c>
      <c r="M26" s="9">
        <v>0.2843</v>
      </c>
      <c r="N26" s="9">
        <v>0.72050000000000003</v>
      </c>
      <c r="O26" s="29"/>
      <c r="P26" s="29">
        <v>34.814100000000003</v>
      </c>
      <c r="Q26" s="20">
        <f t="shared" si="0"/>
        <v>9.6705833333333349</v>
      </c>
      <c r="R26" s="29"/>
      <c r="S26" s="29">
        <v>38.558999999999997</v>
      </c>
      <c r="T26" s="20">
        <f t="shared" si="1"/>
        <v>10.710833333333332</v>
      </c>
      <c r="U26" s="29"/>
      <c r="V26" s="29">
        <v>49.8536</v>
      </c>
      <c r="W26" s="20">
        <f t="shared" si="2"/>
        <v>13.848222222222223</v>
      </c>
      <c r="X26" s="27">
        <v>-18</v>
      </c>
      <c r="Y26" s="27">
        <v>-5</v>
      </c>
      <c r="Z26" s="29"/>
      <c r="AA26" s="29"/>
      <c r="AB26" s="29"/>
      <c r="AC26" s="26">
        <v>4808.0389999999998</v>
      </c>
      <c r="AD26" s="13">
        <f t="shared" si="3"/>
        <v>100.00010000000002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9">
        <v>17</v>
      </c>
      <c r="B27" s="9">
        <v>93.438599999999994</v>
      </c>
      <c r="C27" s="9">
        <v>3.5186999999999999</v>
      </c>
      <c r="D27" s="9">
        <v>1.0434000000000001</v>
      </c>
      <c r="E27" s="9">
        <v>0.14480000000000001</v>
      </c>
      <c r="F27" s="9">
        <v>0.1794</v>
      </c>
      <c r="G27" s="9">
        <v>8.0000000000000004E-4</v>
      </c>
      <c r="H27" s="9">
        <v>4.0599999999999997E-2</v>
      </c>
      <c r="I27" s="9">
        <v>3.27E-2</v>
      </c>
      <c r="J27" s="9">
        <v>7.5399999999999995E-2</v>
      </c>
      <c r="K27" s="9">
        <v>5.1000000000000004E-3</v>
      </c>
      <c r="L27" s="9">
        <v>1.2354000000000001</v>
      </c>
      <c r="M27" s="9">
        <v>0.28520000000000001</v>
      </c>
      <c r="N27" s="9">
        <v>0.72030000000000005</v>
      </c>
      <c r="O27" s="29"/>
      <c r="P27" s="29">
        <v>34.807200000000002</v>
      </c>
      <c r="Q27" s="20">
        <f t="shared" si="0"/>
        <v>9.6686666666666667</v>
      </c>
      <c r="R27" s="29"/>
      <c r="S27" s="29">
        <v>38.551699999999997</v>
      </c>
      <c r="T27" s="20">
        <f t="shared" si="1"/>
        <v>10.708805555555555</v>
      </c>
      <c r="U27" s="29"/>
      <c r="V27" s="29">
        <v>49.852899999999998</v>
      </c>
      <c r="W27" s="20">
        <f t="shared" si="2"/>
        <v>13.848027777777776</v>
      </c>
      <c r="X27" s="29">
        <v>-17.8</v>
      </c>
      <c r="Y27" s="29">
        <v>-4.5</v>
      </c>
      <c r="Z27" s="29"/>
      <c r="AA27" s="29"/>
      <c r="AB27" s="29"/>
      <c r="AC27" s="26">
        <v>4811.7449999999999</v>
      </c>
      <c r="AD27" s="13">
        <f t="shared" si="3"/>
        <v>100.0001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9">
        <v>18</v>
      </c>
      <c r="B28" s="9">
        <v>93.427800000000005</v>
      </c>
      <c r="C28" s="9">
        <v>3.5196000000000001</v>
      </c>
      <c r="D28" s="9">
        <v>1.0489999999999999</v>
      </c>
      <c r="E28" s="9">
        <v>0.14599999999999999</v>
      </c>
      <c r="F28" s="9">
        <v>0.18099999999999999</v>
      </c>
      <c r="G28" s="9">
        <v>6.9999999999999999E-4</v>
      </c>
      <c r="H28" s="9">
        <v>4.0899999999999999E-2</v>
      </c>
      <c r="I28" s="9">
        <v>3.32E-2</v>
      </c>
      <c r="J28" s="9">
        <v>7.7600000000000002E-2</v>
      </c>
      <c r="K28" s="9">
        <v>5.3E-3</v>
      </c>
      <c r="L28" s="9">
        <v>1.2336</v>
      </c>
      <c r="M28" s="9">
        <v>0.2853</v>
      </c>
      <c r="N28" s="9">
        <v>0.72050000000000003</v>
      </c>
      <c r="O28" s="29"/>
      <c r="P28" s="29">
        <v>34.816600000000001</v>
      </c>
      <c r="Q28" s="20">
        <f t="shared" si="0"/>
        <v>9.6712777777777781</v>
      </c>
      <c r="R28" s="29"/>
      <c r="S28" s="29">
        <v>38.561700000000002</v>
      </c>
      <c r="T28" s="20">
        <f t="shared" si="1"/>
        <v>10.711583333333333</v>
      </c>
      <c r="U28" s="29"/>
      <c r="V28" s="29">
        <v>49.859200000000001</v>
      </c>
      <c r="W28" s="20">
        <f t="shared" si="2"/>
        <v>13.849777777777778</v>
      </c>
      <c r="X28" s="29">
        <v>-15</v>
      </c>
      <c r="Y28" s="29">
        <v>-2.1</v>
      </c>
      <c r="Z28" s="29"/>
      <c r="AA28" s="29"/>
      <c r="AB28" s="29"/>
      <c r="AC28" s="26">
        <v>4812.4030000000002</v>
      </c>
      <c r="AD28" s="13">
        <f t="shared" si="3"/>
        <v>100</v>
      </c>
      <c r="AE28" s="14" t="str">
        <f t="shared" si="4"/>
        <v>ОК</v>
      </c>
      <c r="AF28" s="7"/>
      <c r="AG28" s="7"/>
      <c r="AH28" s="7"/>
    </row>
    <row r="29" spans="1:34" x14ac:dyDescent="0.25">
      <c r="A29" s="29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9"/>
      <c r="P29" s="32">
        <v>34.816600000000001</v>
      </c>
      <c r="Q29" s="33">
        <f t="shared" si="0"/>
        <v>9.6712777777777781</v>
      </c>
      <c r="R29" s="32"/>
      <c r="S29" s="32">
        <v>38.561700000000002</v>
      </c>
      <c r="T29" s="33">
        <f t="shared" si="1"/>
        <v>10.711583333333333</v>
      </c>
      <c r="U29" s="32"/>
      <c r="V29" s="32">
        <v>49.859200000000001</v>
      </c>
      <c r="W29" s="33">
        <f t="shared" si="2"/>
        <v>13.849777777777778</v>
      </c>
      <c r="X29" s="29"/>
      <c r="Y29" s="29"/>
      <c r="Z29" s="29"/>
      <c r="AA29" s="29"/>
      <c r="AB29" s="29"/>
      <c r="AC29" s="26">
        <v>4805.6490000000003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9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9"/>
      <c r="P30" s="32">
        <v>34.816600000000001</v>
      </c>
      <c r="Q30" s="33">
        <f t="shared" si="0"/>
        <v>9.6712777777777781</v>
      </c>
      <c r="R30" s="32"/>
      <c r="S30" s="32">
        <v>38.561700000000002</v>
      </c>
      <c r="T30" s="33">
        <f t="shared" si="1"/>
        <v>10.711583333333333</v>
      </c>
      <c r="U30" s="32"/>
      <c r="V30" s="32">
        <v>49.859200000000001</v>
      </c>
      <c r="W30" s="33">
        <f t="shared" si="2"/>
        <v>13.849777777777778</v>
      </c>
      <c r="X30" s="29"/>
      <c r="Y30" s="29"/>
      <c r="Z30" s="29"/>
      <c r="AA30" s="29"/>
      <c r="AB30" s="29"/>
      <c r="AC30" s="26">
        <v>4806.6549999999997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9">
        <v>21</v>
      </c>
      <c r="B31" s="9">
        <v>93.468599999999995</v>
      </c>
      <c r="C31" s="9">
        <v>3.5021</v>
      </c>
      <c r="D31" s="9">
        <v>1.0435000000000001</v>
      </c>
      <c r="E31" s="9">
        <v>0.1452</v>
      </c>
      <c r="F31" s="9">
        <v>0.1789</v>
      </c>
      <c r="G31" s="9">
        <v>6.9999999999999999E-4</v>
      </c>
      <c r="H31" s="9">
        <v>3.95E-2</v>
      </c>
      <c r="I31" s="9">
        <v>3.1800000000000002E-2</v>
      </c>
      <c r="J31" s="9">
        <v>6.4199999999999993E-2</v>
      </c>
      <c r="K31" s="9">
        <v>5.5999999999999999E-3</v>
      </c>
      <c r="L31" s="9">
        <v>1.2369000000000001</v>
      </c>
      <c r="M31" s="9">
        <v>0.2828</v>
      </c>
      <c r="N31" s="9">
        <v>0.7198</v>
      </c>
      <c r="O31" s="29"/>
      <c r="P31" s="29">
        <v>34.786299999999997</v>
      </c>
      <c r="Q31" s="20">
        <f t="shared" si="0"/>
        <v>9.6628611111111109</v>
      </c>
      <c r="R31" s="29"/>
      <c r="S31" s="29">
        <v>38.529299999999999</v>
      </c>
      <c r="T31" s="20">
        <f t="shared" si="1"/>
        <v>10.702583333333333</v>
      </c>
      <c r="U31" s="29"/>
      <c r="V31" s="29">
        <v>49.841000000000001</v>
      </c>
      <c r="W31" s="20">
        <f t="shared" si="2"/>
        <v>13.844722222222222</v>
      </c>
      <c r="X31" s="29">
        <v>-17.5</v>
      </c>
      <c r="Y31" s="29">
        <v>-4.2</v>
      </c>
      <c r="Z31" s="29"/>
      <c r="AA31" s="29"/>
      <c r="AB31" s="29"/>
      <c r="AC31" s="26">
        <v>4806.6779999999999</v>
      </c>
      <c r="AD31" s="13">
        <f t="shared" si="3"/>
        <v>99.999799999999993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9">
        <v>22</v>
      </c>
      <c r="B32" s="9">
        <v>93.468599999999995</v>
      </c>
      <c r="C32" s="9">
        <v>3.5021</v>
      </c>
      <c r="D32" s="9">
        <v>1.0435000000000001</v>
      </c>
      <c r="E32" s="9">
        <v>0.1452</v>
      </c>
      <c r="F32" s="9">
        <v>0.1789</v>
      </c>
      <c r="G32" s="9">
        <v>6.9999999999999999E-4</v>
      </c>
      <c r="H32" s="9">
        <v>3.95E-2</v>
      </c>
      <c r="I32" s="9">
        <v>3.1800000000000002E-2</v>
      </c>
      <c r="J32" s="9">
        <v>6.4199999999999993E-2</v>
      </c>
      <c r="K32" s="9">
        <v>5.5999999999999999E-3</v>
      </c>
      <c r="L32" s="9">
        <v>1.2369000000000001</v>
      </c>
      <c r="M32" s="9">
        <v>0.2828</v>
      </c>
      <c r="N32" s="9">
        <v>0.7198</v>
      </c>
      <c r="O32" s="29"/>
      <c r="P32" s="38">
        <v>34.786299999999997</v>
      </c>
      <c r="Q32" s="20">
        <f t="shared" si="0"/>
        <v>9.6628611111111109</v>
      </c>
      <c r="R32" s="29"/>
      <c r="S32" s="38">
        <v>38.529299999999999</v>
      </c>
      <c r="T32" s="20">
        <f t="shared" si="1"/>
        <v>10.702583333333333</v>
      </c>
      <c r="U32" s="29"/>
      <c r="V32" s="38">
        <v>49.841000000000001</v>
      </c>
      <c r="W32" s="20">
        <f t="shared" si="2"/>
        <v>13.844722222222222</v>
      </c>
      <c r="X32" s="29">
        <v>-20</v>
      </c>
      <c r="Y32" s="29">
        <v>-7.1</v>
      </c>
      <c r="Z32" s="29"/>
      <c r="AA32" s="29"/>
      <c r="AB32" s="29"/>
      <c r="AC32" s="26">
        <v>5341.643</v>
      </c>
      <c r="AD32" s="13">
        <f t="shared" si="3"/>
        <v>99.999799999999993</v>
      </c>
      <c r="AE32" s="14" t="str">
        <f t="shared" si="4"/>
        <v xml:space="preserve"> </v>
      </c>
      <c r="AF32" s="7"/>
      <c r="AG32" s="7"/>
      <c r="AH32" s="7"/>
    </row>
    <row r="33" spans="1:34" x14ac:dyDescent="0.25">
      <c r="A33" s="29">
        <v>23</v>
      </c>
      <c r="B33" s="9">
        <v>93.481800000000007</v>
      </c>
      <c r="C33" s="9">
        <v>3.5038999999999998</v>
      </c>
      <c r="D33" s="9">
        <v>1.0550999999999999</v>
      </c>
      <c r="E33" s="9">
        <v>0.1482</v>
      </c>
      <c r="F33" s="9">
        <v>0.18129999999999999</v>
      </c>
      <c r="G33" s="9">
        <v>1.1999999999999999E-3</v>
      </c>
      <c r="H33" s="9">
        <v>4.02E-2</v>
      </c>
      <c r="I33" s="9">
        <v>3.2500000000000001E-2</v>
      </c>
      <c r="J33" s="9">
        <v>6.7400000000000002E-2</v>
      </c>
      <c r="K33" s="9">
        <v>5.1999999999999998E-3</v>
      </c>
      <c r="L33" s="9">
        <v>1.2062999999999999</v>
      </c>
      <c r="M33" s="9">
        <v>0.27700000000000002</v>
      </c>
      <c r="N33" s="9">
        <v>0.71989999999999998</v>
      </c>
      <c r="O33" s="29"/>
      <c r="P33" s="29">
        <v>34.815399999999997</v>
      </c>
      <c r="Q33" s="20">
        <f t="shared" si="0"/>
        <v>9.6709444444444426</v>
      </c>
      <c r="R33" s="29"/>
      <c r="S33" s="29">
        <v>38.561</v>
      </c>
      <c r="T33" s="20">
        <f t="shared" si="1"/>
        <v>10.711388888888889</v>
      </c>
      <c r="U33" s="29"/>
      <c r="V33" s="29">
        <v>49.8765</v>
      </c>
      <c r="W33" s="20">
        <f t="shared" si="2"/>
        <v>13.854583333333332</v>
      </c>
      <c r="X33" s="29">
        <v>-20.2</v>
      </c>
      <c r="Y33" s="29">
        <v>-6.9</v>
      </c>
      <c r="Z33" s="82">
        <v>2.0000000000000001E-4</v>
      </c>
      <c r="AA33" s="83">
        <v>4.0000000000000001E-3</v>
      </c>
      <c r="AB33" s="29"/>
      <c r="AC33" s="26">
        <v>6745.8689999999997</v>
      </c>
      <c r="AD33" s="13">
        <f t="shared" si="3"/>
        <v>100.0001</v>
      </c>
      <c r="AE33" s="14" t="str">
        <f>IF(AD33=100,"ОК"," ")</f>
        <v xml:space="preserve"> </v>
      </c>
      <c r="AF33" s="7"/>
      <c r="AG33" s="7"/>
      <c r="AH33" s="7"/>
    </row>
    <row r="34" spans="1:34" x14ac:dyDescent="0.25">
      <c r="A34" s="29">
        <v>24</v>
      </c>
      <c r="B34" s="9">
        <v>93.551199999999994</v>
      </c>
      <c r="C34" s="9">
        <v>3.4666999999999999</v>
      </c>
      <c r="D34" s="9">
        <v>1.0464</v>
      </c>
      <c r="E34" s="9">
        <v>0.1482</v>
      </c>
      <c r="F34" s="9">
        <v>0.18029999999999999</v>
      </c>
      <c r="G34" s="9">
        <v>1.2999999999999999E-3</v>
      </c>
      <c r="H34" s="9">
        <v>4.02E-2</v>
      </c>
      <c r="I34" s="9">
        <v>3.2399999999999998E-2</v>
      </c>
      <c r="J34" s="9">
        <v>6.6199999999999995E-2</v>
      </c>
      <c r="K34" s="9">
        <v>5.4999999999999997E-3</v>
      </c>
      <c r="L34" s="9">
        <v>1.1904999999999999</v>
      </c>
      <c r="M34" s="9">
        <v>0.27110000000000001</v>
      </c>
      <c r="N34" s="9">
        <v>0.71940000000000004</v>
      </c>
      <c r="O34" s="29"/>
      <c r="P34" s="29">
        <v>34.805900000000001</v>
      </c>
      <c r="Q34" s="20">
        <f t="shared" si="0"/>
        <v>9.6683055555555555</v>
      </c>
      <c r="R34" s="29"/>
      <c r="S34" s="29">
        <v>38.551099999999998</v>
      </c>
      <c r="T34" s="20">
        <f t="shared" si="1"/>
        <v>10.708638888888888</v>
      </c>
      <c r="U34" s="29"/>
      <c r="V34" s="29">
        <v>49.881700000000002</v>
      </c>
      <c r="W34" s="20">
        <f t="shared" si="2"/>
        <v>13.856027777777777</v>
      </c>
      <c r="X34" s="29">
        <v>-19.899999999999999</v>
      </c>
      <c r="Y34" s="29">
        <v>-7.4</v>
      </c>
      <c r="Z34" s="29"/>
      <c r="AA34" s="29"/>
      <c r="AB34" s="29"/>
      <c r="AC34" s="26">
        <v>7206.223</v>
      </c>
      <c r="AD34" s="13">
        <f t="shared" si="3"/>
        <v>100</v>
      </c>
      <c r="AE34" s="14" t="str">
        <f t="shared" si="4"/>
        <v>ОК</v>
      </c>
      <c r="AF34" s="7"/>
      <c r="AG34" s="7"/>
      <c r="AH34" s="7"/>
    </row>
    <row r="35" spans="1:34" x14ac:dyDescent="0.25">
      <c r="A35" s="29">
        <v>25</v>
      </c>
      <c r="B35" s="9">
        <v>93.600300000000004</v>
      </c>
      <c r="C35" s="9">
        <v>3.4382999999999999</v>
      </c>
      <c r="D35" s="9">
        <v>1.0392999999999999</v>
      </c>
      <c r="E35" s="9">
        <v>0.14680000000000001</v>
      </c>
      <c r="F35" s="9">
        <v>0.1789</v>
      </c>
      <c r="G35" s="9">
        <v>1.1000000000000001E-3</v>
      </c>
      <c r="H35" s="9">
        <v>0.04</v>
      </c>
      <c r="I35" s="9">
        <v>3.2800000000000003E-2</v>
      </c>
      <c r="J35" s="9">
        <v>7.1499999999999994E-2</v>
      </c>
      <c r="K35" s="9">
        <v>4.8999999999999998E-3</v>
      </c>
      <c r="L35" s="9">
        <v>1.1767000000000001</v>
      </c>
      <c r="M35" s="9">
        <v>0.26950000000000002</v>
      </c>
      <c r="N35" s="9">
        <v>0.71919999999999995</v>
      </c>
      <c r="O35" s="29"/>
      <c r="P35" s="29">
        <v>34.8048</v>
      </c>
      <c r="Q35" s="20">
        <f t="shared" si="0"/>
        <v>9.6679999999999993</v>
      </c>
      <c r="R35" s="29"/>
      <c r="S35" s="29">
        <v>38.5501</v>
      </c>
      <c r="T35" s="20">
        <f t="shared" si="1"/>
        <v>10.708361111111111</v>
      </c>
      <c r="U35" s="29"/>
      <c r="V35" s="29">
        <v>49.888599999999997</v>
      </c>
      <c r="W35" s="20">
        <f t="shared" si="2"/>
        <v>13.857944444444444</v>
      </c>
      <c r="X35" s="29">
        <v>-19.2</v>
      </c>
      <c r="Y35" s="29">
        <v>-6.1</v>
      </c>
      <c r="Z35" s="29"/>
      <c r="AA35" s="29"/>
      <c r="AB35" s="29"/>
      <c r="AC35" s="26">
        <v>5087.1790000000001</v>
      </c>
      <c r="AD35" s="13">
        <f t="shared" si="3"/>
        <v>100.00009999999999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9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9"/>
      <c r="P36" s="32">
        <v>34.8048</v>
      </c>
      <c r="Q36" s="33">
        <f t="shared" si="0"/>
        <v>9.6679999999999993</v>
      </c>
      <c r="R36" s="32"/>
      <c r="S36" s="32">
        <v>38.5501</v>
      </c>
      <c r="T36" s="33">
        <f t="shared" si="1"/>
        <v>10.708361111111111</v>
      </c>
      <c r="U36" s="32"/>
      <c r="V36" s="32">
        <v>49.888599999999997</v>
      </c>
      <c r="W36" s="33">
        <f t="shared" si="2"/>
        <v>13.857944444444444</v>
      </c>
      <c r="X36" s="29"/>
      <c r="Y36" s="29"/>
      <c r="Z36" s="29"/>
      <c r="AA36" s="29"/>
      <c r="AB36" s="29"/>
      <c r="AC36" s="26">
        <v>2081.681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9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9"/>
      <c r="P37" s="32">
        <v>34.8048</v>
      </c>
      <c r="Q37" s="33">
        <f t="shared" si="0"/>
        <v>9.6679999999999993</v>
      </c>
      <c r="R37" s="32"/>
      <c r="S37" s="32">
        <v>38.5501</v>
      </c>
      <c r="T37" s="33">
        <f t="shared" si="1"/>
        <v>10.708361111111111</v>
      </c>
      <c r="U37" s="32"/>
      <c r="V37" s="32">
        <v>49.888599999999997</v>
      </c>
      <c r="W37" s="33">
        <f t="shared" si="2"/>
        <v>13.857944444444444</v>
      </c>
      <c r="X37" s="29"/>
      <c r="Y37" s="29"/>
      <c r="Z37" s="29"/>
      <c r="AA37" s="29"/>
      <c r="AB37" s="29"/>
      <c r="AC37" s="26">
        <v>1929.6220000000001</v>
      </c>
      <c r="AD37" s="13">
        <f t="shared" si="3"/>
        <v>0</v>
      </c>
      <c r="AE37" s="14" t="str">
        <f t="shared" si="4"/>
        <v xml:space="preserve"> </v>
      </c>
      <c r="AF37" s="7"/>
      <c r="AG37" s="7"/>
      <c r="AH37" s="7"/>
    </row>
    <row r="38" spans="1:34" x14ac:dyDescent="0.25">
      <c r="A38" s="29">
        <v>28</v>
      </c>
      <c r="B38" s="9">
        <v>93.714799999999997</v>
      </c>
      <c r="C38" s="9">
        <v>3.3772000000000002</v>
      </c>
      <c r="D38" s="9">
        <v>1.0165999999999999</v>
      </c>
      <c r="E38" s="9">
        <v>0.1416</v>
      </c>
      <c r="F38" s="9">
        <v>0.17419999999999999</v>
      </c>
      <c r="G38" s="9">
        <v>5.9999999999999995E-4</v>
      </c>
      <c r="H38" s="9">
        <v>3.8899999999999997E-2</v>
      </c>
      <c r="I38" s="9">
        <v>3.1699999999999999E-2</v>
      </c>
      <c r="J38" s="9">
        <v>6.7500000000000004E-2</v>
      </c>
      <c r="K38" s="9">
        <v>6.1000000000000004E-3</v>
      </c>
      <c r="L38" s="9">
        <v>1.1712</v>
      </c>
      <c r="M38" s="9">
        <v>0.25969999999999999</v>
      </c>
      <c r="N38" s="9">
        <v>0.71809999999999996</v>
      </c>
      <c r="O38" s="29"/>
      <c r="P38" s="29">
        <v>34.766100000000002</v>
      </c>
      <c r="Q38" s="20">
        <f t="shared" si="0"/>
        <v>9.6572499999999994</v>
      </c>
      <c r="R38" s="29"/>
      <c r="S38" s="29">
        <v>38.508800000000001</v>
      </c>
      <c r="T38" s="20">
        <f t="shared" si="1"/>
        <v>10.696888888888889</v>
      </c>
      <c r="U38" s="29"/>
      <c r="V38" s="29">
        <v>49.873800000000003</v>
      </c>
      <c r="W38" s="20">
        <f t="shared" si="2"/>
        <v>13.853833333333334</v>
      </c>
      <c r="X38" s="29">
        <v>-17.399999999999999</v>
      </c>
      <c r="Y38" s="29">
        <v>-4.0999999999999996</v>
      </c>
      <c r="Z38" s="29"/>
      <c r="AA38" s="29"/>
      <c r="AB38" s="29"/>
      <c r="AC38" s="26">
        <v>1924.799</v>
      </c>
      <c r="AD38" s="13">
        <f t="shared" si="3"/>
        <v>100.00009999999999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9">
        <v>29</v>
      </c>
      <c r="B39" s="9">
        <v>93.725700000000003</v>
      </c>
      <c r="C39" s="9">
        <v>3.3778000000000001</v>
      </c>
      <c r="D39" s="9">
        <v>1.0065</v>
      </c>
      <c r="E39" s="9">
        <v>0.1406</v>
      </c>
      <c r="F39" s="9">
        <v>0.1704</v>
      </c>
      <c r="G39" s="9">
        <v>6.9999999999999999E-4</v>
      </c>
      <c r="H39" s="9">
        <v>3.6999999999999998E-2</v>
      </c>
      <c r="I39" s="9">
        <v>2.9399999999999999E-2</v>
      </c>
      <c r="J39" s="9">
        <v>4.36E-2</v>
      </c>
      <c r="K39" s="9">
        <v>6.0000000000000001E-3</v>
      </c>
      <c r="L39" s="9">
        <v>1.1940999999999999</v>
      </c>
      <c r="M39" s="9">
        <v>0.26819999999999999</v>
      </c>
      <c r="N39" s="9">
        <v>0.71730000000000005</v>
      </c>
      <c r="O39" s="29"/>
      <c r="P39" s="29">
        <v>34.7117</v>
      </c>
      <c r="Q39" s="20">
        <f t="shared" si="0"/>
        <v>9.6421388888888888</v>
      </c>
      <c r="R39" s="29"/>
      <c r="S39" s="29">
        <v>38.450099999999999</v>
      </c>
      <c r="T39" s="20">
        <f t="shared" si="1"/>
        <v>10.680583333333333</v>
      </c>
      <c r="U39" s="29"/>
      <c r="V39" s="29">
        <v>49.825099999999999</v>
      </c>
      <c r="W39" s="20">
        <f t="shared" si="2"/>
        <v>13.840305555555554</v>
      </c>
      <c r="X39" s="29">
        <v>-17.5</v>
      </c>
      <c r="Y39" s="29">
        <v>-6.9</v>
      </c>
      <c r="Z39" s="29"/>
      <c r="AA39" s="29"/>
      <c r="AB39" s="29"/>
      <c r="AC39" s="26">
        <v>2878.51</v>
      </c>
      <c r="AD39" s="13">
        <f t="shared" si="3"/>
        <v>100</v>
      </c>
      <c r="AE39" s="14" t="str">
        <f t="shared" si="4"/>
        <v>ОК</v>
      </c>
      <c r="AF39" s="7"/>
      <c r="AG39" s="7"/>
      <c r="AH39" s="7"/>
    </row>
    <row r="40" spans="1:34" x14ac:dyDescent="0.25">
      <c r="A40" s="29">
        <v>30</v>
      </c>
      <c r="B40" s="9">
        <v>93.625500000000002</v>
      </c>
      <c r="C40" s="9">
        <v>3.4182000000000001</v>
      </c>
      <c r="D40" s="9">
        <v>1.0251999999999999</v>
      </c>
      <c r="E40" s="9">
        <v>0.14460000000000001</v>
      </c>
      <c r="F40" s="9">
        <v>0.17660000000000001</v>
      </c>
      <c r="G40" s="9">
        <v>6.9999999999999999E-4</v>
      </c>
      <c r="H40" s="9">
        <v>3.9699999999999999E-2</v>
      </c>
      <c r="I40" s="9">
        <v>3.2300000000000002E-2</v>
      </c>
      <c r="J40" s="9">
        <v>7.4899999999999994E-2</v>
      </c>
      <c r="K40" s="9">
        <v>4.7000000000000002E-3</v>
      </c>
      <c r="L40" s="9">
        <v>1.1882999999999999</v>
      </c>
      <c r="M40" s="9">
        <v>0.26929999999999998</v>
      </c>
      <c r="N40" s="9">
        <v>0.71889999999999998</v>
      </c>
      <c r="O40" s="29"/>
      <c r="P40" s="29">
        <v>34.7881</v>
      </c>
      <c r="Q40" s="20">
        <f t="shared" si="0"/>
        <v>9.6633611111111115</v>
      </c>
      <c r="R40" s="29"/>
      <c r="S40" s="29">
        <v>38.531999999999996</v>
      </c>
      <c r="T40" s="20">
        <f t="shared" si="1"/>
        <v>10.703333333333331</v>
      </c>
      <c r="U40" s="29"/>
      <c r="V40" s="29">
        <v>49.8735</v>
      </c>
      <c r="W40" s="20">
        <f t="shared" si="2"/>
        <v>13.85375</v>
      </c>
      <c r="X40" s="29">
        <v>-20.3</v>
      </c>
      <c r="Y40" s="29">
        <v>-11.5</v>
      </c>
      <c r="Z40" s="29"/>
      <c r="AA40" s="29"/>
      <c r="AB40" s="28" t="s">
        <v>57</v>
      </c>
      <c r="AC40" s="26"/>
      <c r="AD40" s="13">
        <f t="shared" si="3"/>
        <v>99.999999999999986</v>
      </c>
      <c r="AE40" s="14" t="str">
        <f t="shared" si="4"/>
        <v>ОК</v>
      </c>
      <c r="AF40" s="7"/>
      <c r="AG40" s="7"/>
      <c r="AH40" s="7"/>
    </row>
    <row r="41" spans="1:34" hidden="1" x14ac:dyDescent="0.25">
      <c r="A41" s="29">
        <v>31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9"/>
      <c r="P41" s="29"/>
      <c r="Q41" s="20"/>
      <c r="R41" s="29"/>
      <c r="S41" s="29"/>
      <c r="T41" s="20"/>
      <c r="U41" s="29"/>
      <c r="V41" s="29"/>
      <c r="W41" s="20"/>
      <c r="X41" s="29"/>
      <c r="Y41" s="29"/>
      <c r="Z41" s="29"/>
      <c r="AA41" s="29"/>
      <c r="AB41" s="29"/>
      <c r="AC41" s="26"/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" customHeight="1" x14ac:dyDescent="0.25">
      <c r="A42" s="79" t="s">
        <v>36</v>
      </c>
      <c r="B42" s="79"/>
      <c r="C42" s="79"/>
      <c r="D42" s="79"/>
      <c r="E42" s="79"/>
      <c r="F42" s="79"/>
      <c r="G42" s="79"/>
      <c r="H42" s="79"/>
      <c r="I42" s="67" t="s">
        <v>34</v>
      </c>
      <c r="J42" s="69"/>
      <c r="K42" s="15">
        <v>0</v>
      </c>
      <c r="L42" s="67" t="s">
        <v>35</v>
      </c>
      <c r="M42" s="69"/>
      <c r="N42" s="12">
        <v>0</v>
      </c>
      <c r="O42" s="65">
        <f>SUMPRODUCT(O11:O41,AC11:AC41)/SUM(AC11:AC41)</f>
        <v>0</v>
      </c>
      <c r="P42" s="65">
        <f>SUMPRODUCT(P11:P41,AC11:AC41)/SUM(AC11:AC41)</f>
        <v>34.753240591294059</v>
      </c>
      <c r="Q42" s="65">
        <f>SUMPRODUCT(Q11:Q41,AC11:AC41)/SUM(AC11:AC41)</f>
        <v>9.6536779420261301</v>
      </c>
      <c r="R42" s="65">
        <f>SUMPRODUCT(R11:R41,AC11:AC41)/SUM(AC11:AC41)</f>
        <v>0</v>
      </c>
      <c r="S42" s="65">
        <f>SUMPRODUCT(S11:S41,AC11:AC41)/SUM(AC11:AC41)</f>
        <v>38.494300620801241</v>
      </c>
      <c r="T42" s="65">
        <f>SUMPRODUCT(T11:T41,AC11:AC41)/SUM(AC11:AC41)</f>
        <v>10.692861283555903</v>
      </c>
      <c r="U42" s="19"/>
      <c r="V42" s="8"/>
      <c r="W42" s="67" t="s">
        <v>46</v>
      </c>
      <c r="X42" s="68"/>
      <c r="Y42" s="68"/>
      <c r="Z42" s="68"/>
      <c r="AA42" s="69"/>
      <c r="AB42" s="73">
        <f>SUM(AC11:AC41)</f>
        <v>108700.33099999999</v>
      </c>
      <c r="AC42" s="74"/>
      <c r="AD42" s="13"/>
      <c r="AE42" s="14"/>
      <c r="AF42" s="7"/>
      <c r="AG42" s="7"/>
      <c r="AH42" s="7"/>
    </row>
    <row r="43" spans="1:34" ht="15.75" customHeight="1" x14ac:dyDescent="0.25">
      <c r="A43" s="3"/>
      <c r="B43" s="4"/>
      <c r="C43" s="4"/>
      <c r="D43" s="4"/>
      <c r="E43" s="4"/>
      <c r="F43" s="4"/>
      <c r="G43" s="4"/>
      <c r="H43" s="59" t="s">
        <v>15</v>
      </c>
      <c r="I43" s="60"/>
      <c r="J43" s="60"/>
      <c r="K43" s="60"/>
      <c r="L43" s="60"/>
      <c r="M43" s="60"/>
      <c r="N43" s="61"/>
      <c r="O43" s="66"/>
      <c r="P43" s="66"/>
      <c r="Q43" s="66"/>
      <c r="R43" s="66"/>
      <c r="S43" s="66"/>
      <c r="T43" s="66"/>
      <c r="U43" s="19"/>
      <c r="V43" s="4"/>
      <c r="W43" s="4"/>
      <c r="X43" s="4"/>
      <c r="Y43" s="4"/>
      <c r="Z43" s="4"/>
      <c r="AA43" s="4"/>
      <c r="AB43" s="4"/>
      <c r="AC43" s="5"/>
    </row>
    <row r="44" spans="1:34" ht="4.5" customHeight="1" x14ac:dyDescent="0.25"/>
    <row r="45" spans="1:34" ht="15.75" x14ac:dyDescent="0.25">
      <c r="B45" s="70" t="s">
        <v>49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1"/>
      <c r="Q45" s="25"/>
      <c r="R45" s="25"/>
      <c r="S45" s="25"/>
      <c r="T45" s="62" t="s">
        <v>50</v>
      </c>
      <c r="U45" s="62"/>
      <c r="V45" s="62"/>
      <c r="W45" s="62"/>
      <c r="Y45" s="63" t="s">
        <v>56</v>
      </c>
      <c r="Z45" s="64"/>
      <c r="AA45" s="64"/>
    </row>
    <row r="46" spans="1:34" s="21" customFormat="1" ht="12" customHeight="1" x14ac:dyDescent="0.2">
      <c r="E46" s="24" t="s">
        <v>21</v>
      </c>
      <c r="R46" s="6" t="s">
        <v>19</v>
      </c>
      <c r="U46" s="6" t="s">
        <v>18</v>
      </c>
      <c r="Y46" s="37"/>
      <c r="Z46" s="6" t="s">
        <v>20</v>
      </c>
      <c r="AA46" s="37"/>
    </row>
    <row r="47" spans="1:34" ht="15.75" x14ac:dyDescent="0.25">
      <c r="B47" s="70" t="s">
        <v>51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25"/>
      <c r="R47" s="25"/>
      <c r="S47" s="25"/>
      <c r="T47" s="62" t="s">
        <v>52</v>
      </c>
      <c r="U47" s="62"/>
      <c r="V47" s="62"/>
      <c r="W47" s="62"/>
      <c r="Y47" s="63" t="s">
        <v>56</v>
      </c>
      <c r="Z47" s="64"/>
      <c r="AA47" s="64"/>
    </row>
    <row r="48" spans="1:34" s="21" customFormat="1" ht="9.75" customHeight="1" x14ac:dyDescent="0.2">
      <c r="E48" s="24" t="s">
        <v>28</v>
      </c>
      <c r="O48" s="6"/>
      <c r="R48" s="6" t="s">
        <v>19</v>
      </c>
      <c r="U48" s="6" t="s">
        <v>18</v>
      </c>
      <c r="Y48" s="37"/>
      <c r="Z48" s="6" t="s">
        <v>20</v>
      </c>
      <c r="AA48" s="37"/>
    </row>
    <row r="49" spans="2:27" ht="15.75" x14ac:dyDescent="0.25">
      <c r="B49" s="70" t="s">
        <v>54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25"/>
      <c r="R49" s="25"/>
      <c r="S49" s="25"/>
      <c r="T49" s="62" t="s">
        <v>55</v>
      </c>
      <c r="U49" s="62"/>
      <c r="V49" s="62"/>
      <c r="W49" s="62"/>
      <c r="Y49" s="75" t="s">
        <v>56</v>
      </c>
      <c r="Z49" s="75"/>
      <c r="AA49" s="75"/>
    </row>
    <row r="50" spans="2:27" s="21" customFormat="1" ht="12.75" customHeight="1" x14ac:dyDescent="0.2">
      <c r="D50" s="22" t="s">
        <v>17</v>
      </c>
      <c r="E50" s="23"/>
      <c r="F50" s="23"/>
      <c r="G50" s="23"/>
      <c r="H50" s="23"/>
      <c r="I50" s="23"/>
      <c r="J50" s="23"/>
      <c r="K50" s="23"/>
      <c r="O50" s="6"/>
      <c r="R50" s="6" t="s">
        <v>19</v>
      </c>
      <c r="U50" s="6" t="s">
        <v>18</v>
      </c>
      <c r="Z50" s="6" t="s">
        <v>20</v>
      </c>
    </row>
  </sheetData>
  <mergeCells count="56">
    <mergeCell ref="B47:P47"/>
    <mergeCell ref="B49:P49"/>
    <mergeCell ref="T49:W49"/>
    <mergeCell ref="Y49:AA49"/>
    <mergeCell ref="K5:T5"/>
    <mergeCell ref="U5:AC5"/>
    <mergeCell ref="T47:W47"/>
    <mergeCell ref="Y47:AA47"/>
    <mergeCell ref="A42:H42"/>
    <mergeCell ref="I42:J42"/>
    <mergeCell ref="L42:M42"/>
    <mergeCell ref="O42:O43"/>
    <mergeCell ref="P42:P43"/>
    <mergeCell ref="L9:L10"/>
    <mergeCell ref="M9:M10"/>
    <mergeCell ref="O9:O10"/>
    <mergeCell ref="AA7:AA10"/>
    <mergeCell ref="AB7:AB10"/>
    <mergeCell ref="F9:F10"/>
    <mergeCell ref="G9:G10"/>
    <mergeCell ref="AB42:AC42"/>
    <mergeCell ref="S9:S10"/>
    <mergeCell ref="T9:T10"/>
    <mergeCell ref="U9:U10"/>
    <mergeCell ref="Z7:Z10"/>
    <mergeCell ref="W9:W10"/>
    <mergeCell ref="H43:N43"/>
    <mergeCell ref="T45:W45"/>
    <mergeCell ref="Y45:AA45"/>
    <mergeCell ref="Q42:Q43"/>
    <mergeCell ref="R42:R43"/>
    <mergeCell ref="S42:S43"/>
    <mergeCell ref="T42:T43"/>
    <mergeCell ref="W42:AA42"/>
    <mergeCell ref="B45:P45"/>
    <mergeCell ref="J2:AC2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AC7:AC10"/>
    <mergeCell ref="N8:N10"/>
    <mergeCell ref="B9:B10"/>
    <mergeCell ref="K4:AC4"/>
    <mergeCell ref="P9:P10"/>
    <mergeCell ref="C9:C10"/>
    <mergeCell ref="D9:D10"/>
    <mergeCell ref="E9:E10"/>
    <mergeCell ref="R9:R10"/>
    <mergeCell ref="V9:V10"/>
    <mergeCell ref="Q9:Q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Рекунович Валентина Владимировна</cp:lastModifiedBy>
  <cp:lastPrinted>2016-12-01T09:36:58Z</cp:lastPrinted>
  <dcterms:created xsi:type="dcterms:W3CDTF">2016-10-07T07:24:19Z</dcterms:created>
  <dcterms:modified xsi:type="dcterms:W3CDTF">2016-12-01T09:59:52Z</dcterms:modified>
</cp:coreProperties>
</file>