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<sst xmlns="http://schemas.openxmlformats.org/spreadsheetml/2006/main" count="49" uniqueCount="45">
  <si>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</si>
  <si>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</si>
  <si>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</si>
  <si>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</si>
  <si>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</si>
  <si>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</si>
  <si>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</si>
  <si>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</si>
  <si>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</si>
  <si>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</si>
  <si>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</si>
  <si>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</si>
  <si>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</si>
  <si>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</si>
  <si>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</si>
  <si>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</si>
  <si>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</si>
  <si>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</si>
  <si>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</si>
  <si>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</si>
  <si>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</si>
  <si>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</si>
  <si>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</si>
  <si>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</si>
  <si>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</si>
  <si>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</si>
  <si>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</si>
  <si>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</si>
  <si>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</si>
  <si>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</si>
  <si>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</si>
  <si>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</si>
  <si>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</si>
  <si>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</si>
  <si>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</si>
  <si>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</si>
  <si>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</si>
  <si>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</si>
  <si>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</si>
  <si>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</si>
  <si>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</si>
  <si>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відсутн.</t>
  </si>
  <si>
    <r>
      <t xml:space="preserve">переданого 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"Чернігівгаз"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Богдани</t>
    </r>
  </si>
  <si>
    <r>
      <t>з газопроводу ____Гнідинці-Шебелинка-Полтава-Київ (ШПК)  __________за період з ___</t>
    </r>
    <r>
      <rPr>
        <b/>
        <sz val="10"/>
        <rFont val="Arial"/>
        <family val="2"/>
      </rPr>
      <t xml:space="preserve">01.10.2016 року_______ по _______31.10.2016 року </t>
    </r>
    <r>
      <rPr>
        <sz val="10"/>
        <rFont val="Arial"/>
        <family val="2"/>
      </rPr>
      <t>_______________________</t>
    </r>
  </si>
  <si>
    <t>31.10.2016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</si>
</sst>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78.106</v>
          </cell>
          <cell r="C236">
            <v>11.616</v>
          </cell>
          <cell r="D236">
            <v>1.266</v>
          </cell>
          <cell r="E236">
            <v>0.276</v>
          </cell>
          <cell r="F236">
            <v>0.069</v>
          </cell>
          <cell r="G236">
            <v>0.144</v>
          </cell>
          <cell r="H236">
            <v>0.168</v>
          </cell>
          <cell r="I236">
            <v>0.004</v>
          </cell>
          <cell r="J236">
            <v>0.074</v>
          </cell>
          <cell r="K236">
            <v>5.175</v>
          </cell>
          <cell r="L236">
            <v>3.064</v>
          </cell>
          <cell r="M236">
            <v>0.038</v>
          </cell>
        </row>
        <row r="240">
          <cell r="M240">
            <v>0.829</v>
          </cell>
        </row>
        <row r="241">
          <cell r="M241">
            <v>35.06</v>
          </cell>
          <cell r="N241">
            <v>8367</v>
          </cell>
        </row>
        <row r="242">
          <cell r="M242">
            <v>38.75</v>
          </cell>
          <cell r="N242">
            <v>9248</v>
          </cell>
        </row>
        <row r="244">
          <cell r="M244">
            <v>46.71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79.48</v>
          </cell>
          <cell r="C236">
            <v>10.663</v>
          </cell>
          <cell r="D236">
            <v>1.313</v>
          </cell>
          <cell r="E236">
            <v>0.279</v>
          </cell>
          <cell r="F236">
            <v>0.065</v>
          </cell>
          <cell r="G236">
            <v>0.181</v>
          </cell>
          <cell r="H236">
            <v>0.203</v>
          </cell>
          <cell r="I236">
            <v>0.005</v>
          </cell>
          <cell r="J236">
            <v>0.049</v>
          </cell>
          <cell r="K236">
            <v>4.643</v>
          </cell>
          <cell r="L236">
            <v>3.097</v>
          </cell>
          <cell r="M236">
            <v>0.022</v>
          </cell>
        </row>
        <row r="240">
          <cell r="M240">
            <v>0.822</v>
          </cell>
        </row>
        <row r="241">
          <cell r="M241">
            <v>35.05</v>
          </cell>
          <cell r="N241">
            <v>8364</v>
          </cell>
        </row>
        <row r="242">
          <cell r="M242">
            <v>38.74</v>
          </cell>
          <cell r="N242">
            <v>9246</v>
          </cell>
        </row>
        <row r="244">
          <cell r="M244">
            <v>46.89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90.129</v>
          </cell>
          <cell r="C236">
            <v>4.713</v>
          </cell>
          <cell r="D236">
            <v>1.032</v>
          </cell>
          <cell r="E236">
            <v>0.194</v>
          </cell>
          <cell r="F236">
            <v>0.121</v>
          </cell>
          <cell r="G236">
            <v>0.041</v>
          </cell>
          <cell r="H236">
            <v>0.053</v>
          </cell>
          <cell r="I236">
            <v>0.006</v>
          </cell>
          <cell r="J236">
            <v>0.067</v>
          </cell>
          <cell r="K236">
            <v>1.982</v>
          </cell>
          <cell r="L236">
            <v>1.644</v>
          </cell>
          <cell r="M236">
            <v>0.018</v>
          </cell>
        </row>
        <row r="240">
          <cell r="M240">
            <v>0.747</v>
          </cell>
        </row>
        <row r="241">
          <cell r="M241">
            <v>34.42</v>
          </cell>
          <cell r="N241">
            <v>8214</v>
          </cell>
        </row>
        <row r="242">
          <cell r="M242">
            <v>38.12</v>
          </cell>
          <cell r="N242">
            <v>9098</v>
          </cell>
        </row>
        <row r="244">
          <cell r="M244">
            <v>48.41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90.233</v>
          </cell>
          <cell r="C236">
            <v>4.652</v>
          </cell>
          <cell r="D236">
            <v>0.967</v>
          </cell>
          <cell r="E236">
            <v>0.179</v>
          </cell>
          <cell r="F236">
            <v>0.114</v>
          </cell>
          <cell r="G236">
            <v>0.037</v>
          </cell>
          <cell r="H236">
            <v>0.049</v>
          </cell>
          <cell r="I236">
            <v>0.006</v>
          </cell>
          <cell r="J236">
            <v>0.046</v>
          </cell>
          <cell r="K236">
            <v>1.971</v>
          </cell>
          <cell r="L236">
            <v>1.71</v>
          </cell>
          <cell r="M236">
            <v>0.036</v>
          </cell>
        </row>
        <row r="240">
          <cell r="M240">
            <v>0.746</v>
          </cell>
        </row>
        <row r="241">
          <cell r="M241">
            <v>34.29</v>
          </cell>
          <cell r="N241">
            <v>8184</v>
          </cell>
        </row>
        <row r="242">
          <cell r="M242">
            <v>37.99</v>
          </cell>
          <cell r="N242">
            <v>9066</v>
          </cell>
        </row>
        <row r="244">
          <cell r="M244">
            <v>48.28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X9">
      <selection activeCell="Y20" sqref="Y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4"/>
      <c r="X2" s="35"/>
      <c r="Y2" s="35"/>
      <c r="Z2" s="35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9" t="s">
        <v>29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2:28" ht="33" customHeight="1">
      <c r="B7" s="36" t="s">
        <v>42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4"/>
      <c r="AB7" s="4"/>
    </row>
    <row r="8" spans="2:28" ht="18" customHeight="1">
      <c r="B8" s="38" t="s">
        <v>43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"/>
      <c r="AB8" s="4"/>
    </row>
    <row r="9" spans="2:30" ht="32.25" customHeight="1">
      <c r="B9" s="55" t="s">
        <v>11</v>
      </c>
      <c r="C9" s="44" t="s">
        <v>30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1" t="s">
        <v>31</v>
      </c>
      <c r="P9" s="52"/>
      <c r="Q9" s="52"/>
      <c r="R9" s="53"/>
      <c r="S9" s="53"/>
      <c r="T9" s="54"/>
      <c r="U9" s="68" t="s">
        <v>27</v>
      </c>
      <c r="V9" s="71" t="s">
        <v>28</v>
      </c>
      <c r="W9" s="47" t="s">
        <v>24</v>
      </c>
      <c r="X9" s="47" t="s">
        <v>25</v>
      </c>
      <c r="Y9" s="47" t="s">
        <v>26</v>
      </c>
      <c r="Z9" s="48" t="s">
        <v>37</v>
      </c>
      <c r="AA9" s="4"/>
      <c r="AC9" s="7"/>
      <c r="AD9"/>
    </row>
    <row r="10" spans="2:30" ht="48.75" customHeight="1">
      <c r="B10" s="56"/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41" t="s">
        <v>22</v>
      </c>
      <c r="N10" s="41" t="s">
        <v>23</v>
      </c>
      <c r="O10" s="41" t="s">
        <v>5</v>
      </c>
      <c r="P10" s="60" t="s">
        <v>6</v>
      </c>
      <c r="Q10" s="41" t="s">
        <v>8</v>
      </c>
      <c r="R10" s="41" t="s">
        <v>7</v>
      </c>
      <c r="S10" s="41" t="s">
        <v>9</v>
      </c>
      <c r="T10" s="41" t="s">
        <v>10</v>
      </c>
      <c r="U10" s="69"/>
      <c r="V10" s="42"/>
      <c r="W10" s="47"/>
      <c r="X10" s="47"/>
      <c r="Y10" s="47"/>
      <c r="Z10" s="48"/>
      <c r="AA10" s="4"/>
      <c r="AC10" s="7"/>
      <c r="AD10"/>
    </row>
    <row r="11" spans="2:30" ht="15.75" customHeight="1">
      <c r="B11" s="5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61"/>
      <c r="Q11" s="58"/>
      <c r="R11" s="42"/>
      <c r="S11" s="42"/>
      <c r="T11" s="42"/>
      <c r="U11" s="69"/>
      <c r="V11" s="42"/>
      <c r="W11" s="47"/>
      <c r="X11" s="47"/>
      <c r="Y11" s="47"/>
      <c r="Z11" s="48"/>
      <c r="AA11" s="4"/>
      <c r="AC11" s="7"/>
      <c r="AD11"/>
    </row>
    <row r="12" spans="2:30" ht="21" customHeight="1">
      <c r="B12" s="5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3"/>
      <c r="N12" s="43"/>
      <c r="O12" s="43"/>
      <c r="P12" s="62"/>
      <c r="Q12" s="59"/>
      <c r="R12" s="43"/>
      <c r="S12" s="43"/>
      <c r="T12" s="43"/>
      <c r="U12" s="70"/>
      <c r="V12" s="43"/>
      <c r="W12" s="47"/>
      <c r="X12" s="47"/>
      <c r="Y12" s="47"/>
      <c r="Z12" s="4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>
        <v>1.4436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>
        <v>1.1407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>
        <f>'[1]Лист1'!$B$236</f>
        <v>78.106</v>
      </c>
      <c r="D15" s="17">
        <f>'[1]Лист1'!$C$236</f>
        <v>11.616</v>
      </c>
      <c r="E15" s="17">
        <f>'[1]Лист1'!$D$236</f>
        <v>1.266</v>
      </c>
      <c r="F15" s="17">
        <f>'[1]Лист1'!$F$236</f>
        <v>0.069</v>
      </c>
      <c r="G15" s="17">
        <f>'[1]Лист1'!$E$236</f>
        <v>0.276</v>
      </c>
      <c r="H15" s="17">
        <f>'[1]Лист1'!$I$236</f>
        <v>0.004</v>
      </c>
      <c r="I15" s="17">
        <f>'[1]Лист1'!$H$236</f>
        <v>0.168</v>
      </c>
      <c r="J15" s="17">
        <f>'[1]Лист1'!$G$236</f>
        <v>0.144</v>
      </c>
      <c r="K15" s="17">
        <f>'[1]Лист1'!$J$236</f>
        <v>0.074</v>
      </c>
      <c r="L15" s="17">
        <f>'[1]Лист1'!$M$236</f>
        <v>0.038</v>
      </c>
      <c r="M15" s="17">
        <f>'[1]Лист1'!$K$236</f>
        <v>5.175</v>
      </c>
      <c r="N15" s="17">
        <f>'[1]Лист1'!$L$236</f>
        <v>3.064</v>
      </c>
      <c r="O15" s="17">
        <f>'[1]Лист1'!$M$240</f>
        <v>0.829</v>
      </c>
      <c r="P15" s="26">
        <f>'[1]Лист1'!$M$241</f>
        <v>35.06</v>
      </c>
      <c r="Q15" s="25">
        <f>'[1]Лист1'!$N$241</f>
        <v>8367</v>
      </c>
      <c r="R15" s="26">
        <f>'[1]Лист1'!$M$242</f>
        <v>38.75</v>
      </c>
      <c r="S15" s="11">
        <f>'[1]Лист1'!$N$242</f>
        <v>9248</v>
      </c>
      <c r="T15" s="26">
        <f>'[1]Лист1'!$M$244</f>
        <v>46.71</v>
      </c>
      <c r="U15" s="11">
        <v>-8.7</v>
      </c>
      <c r="V15" s="11">
        <v>-5.4</v>
      </c>
      <c r="W15" s="18"/>
      <c r="X15" s="11"/>
      <c r="Y15" s="11"/>
      <c r="Z15" s="31">
        <v>1.3024</v>
      </c>
      <c r="AB15" s="14">
        <f t="shared" si="0"/>
        <v>100</v>
      </c>
      <c r="AC15" s="15" t="str">
        <f>IF(AB15=100,"ОК"," ")</f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18"/>
      <c r="X16" s="11"/>
      <c r="Y16" s="11"/>
      <c r="Z16" s="31">
        <v>1.2811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20"/>
      <c r="Y17" s="11"/>
      <c r="Z17" s="31">
        <v>1.1653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20"/>
      <c r="Y18" s="11"/>
      <c r="Z18" s="31">
        <v>1.5802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>
        <v>1.1879000000000002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>
        <v>0.8047000000000001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>
        <v>0.7964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>
        <f>'[2]Лист1'!$B$236</f>
        <v>79.48</v>
      </c>
      <c r="D22" s="17">
        <f>'[2]Лист1'!$C$236</f>
        <v>10.663</v>
      </c>
      <c r="E22" s="17">
        <f>'[2]Лист1'!$D$236</f>
        <v>1.313</v>
      </c>
      <c r="F22" s="17">
        <f>'[2]Лист1'!$F$236</f>
        <v>0.065</v>
      </c>
      <c r="G22" s="17">
        <f>'[2]Лист1'!$E$236</f>
        <v>0.279</v>
      </c>
      <c r="H22" s="17">
        <f>'[2]Лист1'!$I$236</f>
        <v>0.005</v>
      </c>
      <c r="I22" s="17">
        <f>'[2]Лист1'!$H$236</f>
        <v>0.203</v>
      </c>
      <c r="J22" s="17">
        <f>'[2]Лист1'!$G$236</f>
        <v>0.181</v>
      </c>
      <c r="K22" s="17">
        <f>'[2]Лист1'!$J$236</f>
        <v>0.049</v>
      </c>
      <c r="L22" s="17">
        <f>'[2]Лист1'!$M$236</f>
        <v>0.022</v>
      </c>
      <c r="M22" s="17">
        <f>'[2]Лист1'!$K$236</f>
        <v>4.643</v>
      </c>
      <c r="N22" s="17">
        <f>'[2]Лист1'!$L$236</f>
        <v>3.097</v>
      </c>
      <c r="O22" s="17">
        <f>'[2]Лист1'!$M$240</f>
        <v>0.822</v>
      </c>
      <c r="P22" s="26">
        <f>'[2]Лист1'!$M$241</f>
        <v>35.05</v>
      </c>
      <c r="Q22" s="25">
        <f>'[2]Лист1'!$N$241</f>
        <v>8364</v>
      </c>
      <c r="R22" s="26">
        <f>'[2]Лист1'!$M$242</f>
        <v>38.74</v>
      </c>
      <c r="S22" s="11">
        <f>'[2]Лист1'!$N$242</f>
        <v>9246</v>
      </c>
      <c r="T22" s="26">
        <f>'[2]Лист1'!$M$244</f>
        <v>46.89</v>
      </c>
      <c r="U22" s="11">
        <v>-8.7</v>
      </c>
      <c r="V22" s="11">
        <v>-6</v>
      </c>
      <c r="W22" s="20" t="s">
        <v>41</v>
      </c>
      <c r="X22" s="20" t="s">
        <v>41</v>
      </c>
      <c r="Y22" s="11">
        <v>3.5</v>
      </c>
      <c r="Z22" s="31">
        <v>0.8683</v>
      </c>
      <c r="AB22" s="14">
        <f t="shared" si="0"/>
        <v>100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20"/>
      <c r="X23" s="20"/>
      <c r="Y23" s="11"/>
      <c r="Z23" s="31">
        <v>0.8072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31">
        <v>1.9714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1">
        <v>2.7371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>
        <v>2.9406999999999996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>
        <v>2.5629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>
        <v>2.647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>
        <f>'[3]Лист1'!$B$236</f>
        <v>90.129</v>
      </c>
      <c r="D29" s="17">
        <f>'[3]Лист1'!$C$236</f>
        <v>4.713</v>
      </c>
      <c r="E29" s="17">
        <f>'[3]Лист1'!$D$236</f>
        <v>1.032</v>
      </c>
      <c r="F29" s="17">
        <f>'[3]Лист1'!$F$236</f>
        <v>0.121</v>
      </c>
      <c r="G29" s="17">
        <f>'[3]Лист1'!$E$236</f>
        <v>0.194</v>
      </c>
      <c r="H29" s="17">
        <f>'[3]Лист1'!$I$236</f>
        <v>0.006</v>
      </c>
      <c r="I29" s="17">
        <f>'[3]Лист1'!$H$236</f>
        <v>0.053</v>
      </c>
      <c r="J29" s="17">
        <f>'[3]Лист1'!$G$236</f>
        <v>0.041</v>
      </c>
      <c r="K29" s="17">
        <f>'[3]Лист1'!$J$236</f>
        <v>0.067</v>
      </c>
      <c r="L29" s="17">
        <f>'[3]Лист1'!$M$236</f>
        <v>0.018</v>
      </c>
      <c r="M29" s="17">
        <f>'[3]Лист1'!$K$236</f>
        <v>1.982</v>
      </c>
      <c r="N29" s="17">
        <f>'[3]Лист1'!$L$236</f>
        <v>1.644</v>
      </c>
      <c r="O29" s="17">
        <f>'[3]Лист1'!$M$240</f>
        <v>0.747</v>
      </c>
      <c r="P29" s="26">
        <f>'[3]Лист1'!$M$241</f>
        <v>34.42</v>
      </c>
      <c r="Q29" s="25">
        <f>'[3]Лист1'!$N$241</f>
        <v>8214</v>
      </c>
      <c r="R29" s="26">
        <f>'[3]Лист1'!$M$242</f>
        <v>38.12</v>
      </c>
      <c r="S29" s="11">
        <f>'[3]Лист1'!$N$242</f>
        <v>9098</v>
      </c>
      <c r="T29" s="26">
        <f>'[3]Лист1'!$M$244</f>
        <v>48.41</v>
      </c>
      <c r="U29" s="11"/>
      <c r="V29" s="11"/>
      <c r="W29" s="12"/>
      <c r="X29" s="11"/>
      <c r="Y29" s="11"/>
      <c r="Z29" s="31">
        <v>2.885</v>
      </c>
      <c r="AB29" s="14">
        <f t="shared" si="0"/>
        <v>99.99999999999999</v>
      </c>
      <c r="AC29" s="15" t="str">
        <f>IF(AB29=100,"ОК"," ")</f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17"/>
      <c r="R30" s="26"/>
      <c r="S30" s="11"/>
      <c r="T30" s="26"/>
      <c r="U30" s="11"/>
      <c r="V30" s="11"/>
      <c r="W30" s="12"/>
      <c r="X30" s="11"/>
      <c r="Y30" s="11"/>
      <c r="Z30" s="31">
        <v>2.9292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17"/>
      <c r="R31" s="26"/>
      <c r="S31" s="11"/>
      <c r="T31" s="26"/>
      <c r="U31" s="11"/>
      <c r="V31" s="11"/>
      <c r="W31" s="12"/>
      <c r="X31" s="11"/>
      <c r="Y31" s="11"/>
      <c r="Z31" s="31">
        <v>2.5915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25"/>
      <c r="R32" s="26"/>
      <c r="S32" s="11"/>
      <c r="T32" s="26"/>
      <c r="U32" s="11"/>
      <c r="V32" s="11"/>
      <c r="W32" s="20"/>
      <c r="X32" s="11"/>
      <c r="Y32" s="11"/>
      <c r="Z32" s="31">
        <v>1.8517000000000001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>
        <v>2.5793000000000004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>
        <v>2.6161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1">
        <v>2.9815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>
        <f>'[4]Лист1'!$B$236</f>
        <v>90.233</v>
      </c>
      <c r="D36" s="17">
        <f>'[4]Лист1'!$C$236</f>
        <v>4.652</v>
      </c>
      <c r="E36" s="17">
        <f>'[4]Лист1'!$D$236</f>
        <v>0.967</v>
      </c>
      <c r="F36" s="17">
        <f>'[4]Лист1'!$F$236</f>
        <v>0.114</v>
      </c>
      <c r="G36" s="17">
        <f>'[4]Лист1'!$E$236</f>
        <v>0.179</v>
      </c>
      <c r="H36" s="17">
        <f>'[4]Лист1'!$I$236</f>
        <v>0.006</v>
      </c>
      <c r="I36" s="17">
        <f>'[4]Лист1'!$H$236</f>
        <v>0.049</v>
      </c>
      <c r="J36" s="17">
        <f>'[4]Лист1'!$G$236</f>
        <v>0.037</v>
      </c>
      <c r="K36" s="17">
        <f>'[4]Лист1'!$J$236</f>
        <v>0.046</v>
      </c>
      <c r="L36" s="17">
        <f>'[4]Лист1'!$M$236</f>
        <v>0.036</v>
      </c>
      <c r="M36" s="17">
        <f>'[4]Лист1'!$K$236</f>
        <v>1.971</v>
      </c>
      <c r="N36" s="17">
        <f>'[4]Лист1'!$L$236</f>
        <v>1.71</v>
      </c>
      <c r="O36" s="17">
        <f>'[4]Лист1'!$M$240</f>
        <v>0.746</v>
      </c>
      <c r="P36" s="26">
        <f>'[4]Лист1'!$M$241</f>
        <v>34.29</v>
      </c>
      <c r="Q36" s="25">
        <f>'[4]Лист1'!$N$241</f>
        <v>8184</v>
      </c>
      <c r="R36" s="26">
        <f>'[4]Лист1'!$M$242</f>
        <v>37.99</v>
      </c>
      <c r="S36" s="11">
        <f>'[4]Лист1'!$N$242</f>
        <v>9066</v>
      </c>
      <c r="T36" s="26">
        <f>'[4]Лист1'!$M$244</f>
        <v>48.28</v>
      </c>
      <c r="U36" s="11"/>
      <c r="V36" s="11"/>
      <c r="W36" s="18"/>
      <c r="X36" s="11"/>
      <c r="Y36" s="11"/>
      <c r="Z36" s="31">
        <v>2.8893</v>
      </c>
      <c r="AB36" s="14">
        <f t="shared" si="0"/>
        <v>100.00000000000003</v>
      </c>
      <c r="AC36" s="15" t="str">
        <f>IF(AB36=100,"ОК"," ")</f>
        <v>ОК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10"/>
      <c r="S37" s="11"/>
      <c r="T37" s="26"/>
      <c r="U37" s="11"/>
      <c r="V37" s="11"/>
      <c r="W37" s="20"/>
      <c r="X37" s="11"/>
      <c r="Y37" s="11"/>
      <c r="Z37" s="31">
        <v>2.9741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20"/>
      <c r="X38" s="11"/>
      <c r="Y38" s="11"/>
      <c r="Z38" s="31">
        <v>3.0659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25"/>
      <c r="R39" s="26"/>
      <c r="S39" s="11"/>
      <c r="T39" s="26"/>
      <c r="U39" s="11"/>
      <c r="V39" s="11"/>
      <c r="W39" s="20"/>
      <c r="X39" s="12"/>
      <c r="Y39" s="12"/>
      <c r="Z39" s="32">
        <v>2.7731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>
        <v>2.5915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>
        <v>2.2638000000000003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>
        <v>2.7195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>
        <v>2.902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63" t="s">
        <v>38</v>
      </c>
      <c r="T44" s="63"/>
      <c r="U44" s="63"/>
      <c r="V44" s="63"/>
      <c r="W44" s="63"/>
      <c r="X44" s="63"/>
      <c r="Y44" s="64"/>
      <c r="Z44" s="33">
        <f>SUM(Z13:Z43)</f>
        <v>65.85040000000001</v>
      </c>
      <c r="AB44" s="5"/>
      <c r="AC44" s="6"/>
      <c r="AD44"/>
    </row>
    <row r="45" spans="3:25" ht="12.7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5" t="s">
        <v>39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22"/>
      <c r="S47" s="66" t="s">
        <v>44</v>
      </c>
      <c r="T47" s="66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66" t="str">
        <f>S47</f>
        <v>31.10.2016  року</v>
      </c>
      <c r="T49" s="66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C45:X45"/>
    <mergeCell ref="U9:U12"/>
    <mergeCell ref="V9:V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2016-11-02T14:16:27Z</cp:lastPrinted>
  <dcterms:created xsi:type="dcterms:W3CDTF">2010-01-29T08:37:16Z</dcterms:created>
  <dcterms:modified xsi:type="dcterms:W3CDTF">2016-11-02T14:16:30Z</dcterms:modified>
  <cp:category/>
  <cp:version/>
  <cp:contentType/>
  <cp:contentStatus/>
</cp:coreProperties>
</file>