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1" i="1" l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D39" i="1"/>
  <c r="AE39" i="1" s="1"/>
  <c r="AD40" i="1"/>
  <c r="AE40" i="1" s="1"/>
  <c r="AD41" i="1"/>
  <c r="AD11" i="1"/>
  <c r="AE11" i="1" s="1"/>
  <c r="AE30" i="1"/>
  <c r="AE41" i="1"/>
  <c r="AE38" i="1"/>
  <c r="AE37" i="1"/>
  <c r="AE26" i="1"/>
  <c r="AE22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<sst xmlns="http://schemas.openxmlformats.org/spreadsheetml/2006/main" count="85" uniqueCount="65">
  <si>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</si>
  <si>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</si>
  <si>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</si>
  <si>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</si>
  <si>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</si>
  <si>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</si>
  <si>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</si>
  <si>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</si>
  <si>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</si>
  <si>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</si>
  <si>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</si>
  <si>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</si>
  <si>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</si>
  <si>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</si>
  <si>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</si>
  <si>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</si>
  <si>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</si>
  <si>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</si>
  <si>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</si>
  <si>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</si>
  <si>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</si>
  <si>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</si>
  <si>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</si>
  <si>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</si>
  <si>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</si>
  <si>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</si>
  <si>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</si>
  <si>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</si>
  <si>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</si>
  <si>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</si>
  <si>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</si>
  <si>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</si>
  <si>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</si>
  <si>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</si>
  <si>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</si>
  <si>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</si>
  <si>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</si>
  <si>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</si>
  <si>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</si>
  <si>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</si>
  <si>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</si>
  <si>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</si>
  <si>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</si>
  <si>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</si>
  <si>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</si>
  <si>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</si>
  <si>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</si>
  <si>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</si>
  <si>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</si>
  <si>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</si>
  <si>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</si>
  <si>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</si>
  <si>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за період з 01.10.2016 р. по 31.10.2016 р.</t>
  </si>
  <si>
    <t>відс.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</si>
  <si>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>10</t>
    </r>
  </si>
  <si>
    <t>В.О. Шутішин</t>
  </si>
  <si>
    <t>01.11.16 р.</t>
  </si>
  <si>
    <t>__________________</t>
  </si>
  <si>
    <t>І.О. Лапа</t>
  </si>
  <si>
    <t>О.В. Макаров</t>
  </si>
  <si>
    <t>служба ГВ та М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</si>
  <si>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</si>
  <si>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</si>
  <si>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 xml:space="preserve">переданого Чернігівським ЛВУМГ та прийнятого </t>
    </r>
    <r>
      <rPr>
        <b/>
        <sz val="11"/>
        <color theme="1"/>
        <rFont val="Times New Roman"/>
        <family val="1"/>
        <charset val="204"/>
      </rPr>
      <t>ТОВ ТЕК "Ітера Україна"</t>
    </r>
  </si>
  <si>
    <r>
      <t xml:space="preserve">по ГВС (ПВВГ, СВГ, ГРС): </t>
    </r>
    <r>
      <rPr>
        <b/>
        <sz val="11"/>
        <color theme="1"/>
        <rFont val="Times New Roman"/>
        <family val="1"/>
        <charset val="204"/>
      </rPr>
      <t>ТОВ ТЕК "Ітера Україна" (точка відбору проби ГРС Чернігів-2)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</si>
</sst>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165" fontId="2" fillId="0" borderId="4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28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Protection="1"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7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42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45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2" fontId="2" fillId="0" borderId="45" xfId="0" applyNumberFormat="1" applyFont="1" applyBorder="1" applyAlignment="1" applyProtection="1">
      <alignment horizontal="center" wrapText="1"/>
      <protection locked="0"/>
    </xf>
    <xf numFmtId="2" fontId="2" fillId="0" borderId="39" xfId="0" applyNumberFormat="1" applyFont="1" applyBorder="1" applyAlignment="1" applyProtection="1">
      <alignment horizontal="center" wrapText="1"/>
      <protection locked="0"/>
    </xf>
    <xf numFmtId="2" fontId="2" fillId="0" borderId="46" xfId="0" applyNumberFormat="1" applyFont="1" applyBorder="1" applyAlignment="1" applyProtection="1">
      <alignment horizontal="center" wrapText="1"/>
      <protection locked="0"/>
    </xf>
    <xf numFmtId="2" fontId="2" fillId="0" borderId="40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Protection="1"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64" fontId="3" fillId="0" borderId="31" xfId="0" applyNumberFormat="1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61;&#1055;%20&#1076;&#1083;&#1103;%20&#1050;&#1058;&#1043;%20&#1087;&#1086;%20&#1086;&#1073;&#1083;&#1072;&#1089;&#1090;&#1103;&#1084;/&#1078;&#1086;&#1074;&#1090;&#1077;&#1085;&#1100;%202016%20&#1079;%20&#1086;&#1073;/23-5&#1086;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</sheetNames>
    <sheetDataSet>
      <sheetData sheetId="0">
        <row r="7">
          <cell r="EU7">
            <v>1173</v>
          </cell>
        </row>
        <row r="8">
          <cell r="EU8">
            <v>953</v>
          </cell>
        </row>
        <row r="9">
          <cell r="EU9">
            <v>1308</v>
          </cell>
        </row>
        <row r="10">
          <cell r="EU10">
            <v>1188</v>
          </cell>
        </row>
        <row r="11">
          <cell r="EU11">
            <v>1728</v>
          </cell>
        </row>
        <row r="12">
          <cell r="EU12">
            <v>1236</v>
          </cell>
        </row>
        <row r="13">
          <cell r="EU13">
            <v>1223</v>
          </cell>
        </row>
        <row r="14">
          <cell r="EU14">
            <v>912</v>
          </cell>
        </row>
        <row r="15">
          <cell r="EU15">
            <v>909</v>
          </cell>
        </row>
        <row r="16">
          <cell r="EU16">
            <v>1248</v>
          </cell>
        </row>
        <row r="17">
          <cell r="EU17">
            <v>1072</v>
          </cell>
        </row>
        <row r="18">
          <cell r="EU18">
            <v>1612</v>
          </cell>
        </row>
        <row r="19">
          <cell r="EU19">
            <v>1412</v>
          </cell>
        </row>
        <row r="20">
          <cell r="EU20">
            <v>1137</v>
          </cell>
        </row>
        <row r="21">
          <cell r="EU21">
            <v>957</v>
          </cell>
        </row>
        <row r="22">
          <cell r="EU22">
            <v>827</v>
          </cell>
        </row>
        <row r="23">
          <cell r="EU23">
            <v>1539</v>
          </cell>
        </row>
        <row r="24">
          <cell r="EU24">
            <v>1689</v>
          </cell>
        </row>
        <row r="25">
          <cell r="EU25">
            <v>1348</v>
          </cell>
        </row>
        <row r="26">
          <cell r="EU26">
            <v>1448</v>
          </cell>
        </row>
        <row r="27">
          <cell r="EU27">
            <v>1548</v>
          </cell>
        </row>
        <row r="28">
          <cell r="EU28">
            <v>1002</v>
          </cell>
        </row>
        <row r="29">
          <cell r="EU29">
            <v>1025</v>
          </cell>
        </row>
        <row r="30">
          <cell r="EU30">
            <v>1533</v>
          </cell>
        </row>
        <row r="31">
          <cell r="EU31">
            <v>1403</v>
          </cell>
        </row>
        <row r="32">
          <cell r="EU32">
            <v>1707</v>
          </cell>
        </row>
        <row r="33">
          <cell r="EU33">
            <v>1399</v>
          </cell>
        </row>
        <row r="34">
          <cell r="EU34">
            <v>1300</v>
          </cell>
        </row>
        <row r="35">
          <cell r="EU35">
            <v>1239</v>
          </cell>
        </row>
        <row r="36">
          <cell r="EU36">
            <v>904</v>
          </cell>
        </row>
        <row r="37">
          <cell r="EU37">
            <v>1432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11" zoomScale="90" zoomScaleNormal="100" zoomScaleSheetLayoutView="90" workbookViewId="0">
      <selection activeCell="I42" sqref="I42:N4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3" t="s">
        <v>23</v>
      </c>
      <c r="B1" s="2"/>
      <c r="C1" s="2"/>
      <c r="D1" s="2"/>
      <c r="M1" s="116" t="s">
        <v>4</v>
      </c>
    </row>
    <row r="2" spans="1:34" x14ac:dyDescent="0.25">
      <c r="A2" s="13" t="s">
        <v>48</v>
      </c>
      <c r="B2" s="2"/>
      <c r="C2" s="14"/>
      <c r="D2" s="2"/>
      <c r="F2" s="2"/>
      <c r="G2" s="2"/>
      <c r="H2" s="2"/>
      <c r="I2" s="2"/>
      <c r="J2" s="2"/>
      <c r="K2" s="3" t="s">
        <v>63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34" ht="14.25" customHeight="1" x14ac:dyDescent="0.25">
      <c r="A3" s="13" t="s">
        <v>49</v>
      </c>
      <c r="C3" s="3"/>
      <c r="F3" s="2"/>
      <c r="G3" s="2"/>
      <c r="H3" s="2"/>
      <c r="I3" s="68" t="s">
        <v>64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15"/>
    </row>
    <row r="4" spans="1:34" ht="12" customHeight="1" x14ac:dyDescent="0.25">
      <c r="A4" s="12" t="s">
        <v>24</v>
      </c>
      <c r="G4" s="2"/>
      <c r="H4" s="2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15"/>
    </row>
    <row r="5" spans="1:34" x14ac:dyDescent="0.25">
      <c r="A5" s="12" t="s">
        <v>50</v>
      </c>
      <c r="F5" s="2"/>
      <c r="G5" s="2"/>
      <c r="H5" s="2"/>
      <c r="K5" s="3" t="s">
        <v>51</v>
      </c>
      <c r="M5" s="15"/>
      <c r="O5" s="15"/>
      <c r="P5" s="15"/>
      <c r="Q5" s="15"/>
      <c r="R5" s="15"/>
      <c r="S5" s="15"/>
      <c r="V5" s="15"/>
      <c r="W5" s="3" t="s">
        <v>52</v>
      </c>
      <c r="X5" s="15"/>
      <c r="Y5" s="15"/>
      <c r="Z5" s="15"/>
    </row>
    <row r="6" spans="1:34" ht="18.75" customHeight="1" thickBot="1" x14ac:dyDescent="0.3"/>
    <row r="7" spans="1:34" ht="26.25" customHeight="1" thickBot="1" x14ac:dyDescent="0.3">
      <c r="A7" s="72" t="s">
        <v>0</v>
      </c>
      <c r="B7" s="98" t="s">
        <v>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98" t="s">
        <v>33</v>
      </c>
      <c r="O7" s="99"/>
      <c r="P7" s="99"/>
      <c r="Q7" s="99"/>
      <c r="R7" s="99"/>
      <c r="S7" s="99"/>
      <c r="T7" s="99"/>
      <c r="U7" s="99"/>
      <c r="V7" s="99"/>
      <c r="W7" s="100"/>
      <c r="X7" s="81" t="s">
        <v>28</v>
      </c>
      <c r="Y7" s="79" t="s">
        <v>2</v>
      </c>
      <c r="Z7" s="75" t="s">
        <v>20</v>
      </c>
      <c r="AA7" s="75" t="s">
        <v>21</v>
      </c>
      <c r="AB7" s="77" t="s">
        <v>22</v>
      </c>
      <c r="AC7" s="70" t="s">
        <v>17</v>
      </c>
    </row>
    <row r="8" spans="1:34" ht="16.5" customHeight="1" thickBot="1" x14ac:dyDescent="0.3">
      <c r="A8" s="73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9" t="s">
        <v>29</v>
      </c>
      <c r="O8" s="21" t="s">
        <v>31</v>
      </c>
      <c r="P8" s="21"/>
      <c r="Q8" s="21"/>
      <c r="R8" s="21"/>
      <c r="S8" s="21"/>
      <c r="T8" s="21"/>
      <c r="U8" s="21"/>
      <c r="V8" s="21" t="s">
        <v>32</v>
      </c>
      <c r="W8" s="29"/>
      <c r="X8" s="82"/>
      <c r="Y8" s="80"/>
      <c r="Z8" s="76"/>
      <c r="AA8" s="76"/>
      <c r="AB8" s="78"/>
      <c r="AC8" s="71"/>
    </row>
    <row r="9" spans="1:34" ht="15" customHeight="1" x14ac:dyDescent="0.25">
      <c r="A9" s="74"/>
      <c r="B9" s="83" t="s">
        <v>36</v>
      </c>
      <c r="C9" s="85" t="s">
        <v>37</v>
      </c>
      <c r="D9" s="85" t="s">
        <v>38</v>
      </c>
      <c r="E9" s="85" t="s">
        <v>43</v>
      </c>
      <c r="F9" s="85" t="s">
        <v>44</v>
      </c>
      <c r="G9" s="85" t="s">
        <v>41</v>
      </c>
      <c r="H9" s="85" t="s">
        <v>45</v>
      </c>
      <c r="I9" s="85" t="s">
        <v>42</v>
      </c>
      <c r="J9" s="85" t="s">
        <v>40</v>
      </c>
      <c r="K9" s="85" t="s">
        <v>39</v>
      </c>
      <c r="L9" s="85" t="s">
        <v>46</v>
      </c>
      <c r="M9" s="87" t="s">
        <v>47</v>
      </c>
      <c r="N9" s="110"/>
      <c r="O9" s="105" t="s">
        <v>34</v>
      </c>
      <c r="P9" s="107" t="s">
        <v>11</v>
      </c>
      <c r="Q9" s="77" t="s">
        <v>12</v>
      </c>
      <c r="R9" s="83" t="s">
        <v>35</v>
      </c>
      <c r="S9" s="85" t="s">
        <v>13</v>
      </c>
      <c r="T9" s="87" t="s">
        <v>14</v>
      </c>
      <c r="U9" s="83" t="s">
        <v>30</v>
      </c>
      <c r="V9" s="85" t="s">
        <v>15</v>
      </c>
      <c r="W9" s="87" t="s">
        <v>16</v>
      </c>
      <c r="X9" s="82"/>
      <c r="Y9" s="80"/>
      <c r="Z9" s="76"/>
      <c r="AA9" s="76"/>
      <c r="AB9" s="78"/>
      <c r="AC9" s="71"/>
    </row>
    <row r="10" spans="1:34" ht="92.25" customHeight="1" x14ac:dyDescent="0.25">
      <c r="A10" s="74"/>
      <c r="B10" s="84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8"/>
      <c r="N10" s="111"/>
      <c r="O10" s="106"/>
      <c r="P10" s="108"/>
      <c r="Q10" s="78"/>
      <c r="R10" s="84"/>
      <c r="S10" s="86"/>
      <c r="T10" s="88"/>
      <c r="U10" s="84"/>
      <c r="V10" s="86"/>
      <c r="W10" s="88"/>
      <c r="X10" s="82"/>
      <c r="Y10" s="80"/>
      <c r="Z10" s="76"/>
      <c r="AA10" s="76"/>
      <c r="AB10" s="78"/>
      <c r="AC10" s="71"/>
    </row>
    <row r="11" spans="1:34" x14ac:dyDescent="0.25">
      <c r="A11" s="39">
        <v>1</v>
      </c>
      <c r="B11" s="6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33"/>
      <c r="N11" s="30"/>
      <c r="O11" s="66">
        <v>8235</v>
      </c>
      <c r="P11" s="42">
        <v>34.479999999999997</v>
      </c>
      <c r="Q11" s="47">
        <v>9.58</v>
      </c>
      <c r="R11" s="38">
        <v>9117</v>
      </c>
      <c r="S11" s="48">
        <v>38.17</v>
      </c>
      <c r="T11" s="23">
        <v>10.6</v>
      </c>
      <c r="U11" s="28"/>
      <c r="V11" s="19"/>
      <c r="W11" s="24"/>
      <c r="X11" s="22"/>
      <c r="Y11" s="19"/>
      <c r="Z11" s="19"/>
      <c r="AA11" s="19"/>
      <c r="AB11" s="24"/>
      <c r="AC11" s="40">
        <f>'[1]Лист1 (2)'!EU7/1000</f>
        <v>1.173</v>
      </c>
      <c r="AD11" s="16">
        <f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39">
        <v>2</v>
      </c>
      <c r="B12" s="6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33"/>
      <c r="N12" s="31"/>
      <c r="O12" s="66">
        <v>8235</v>
      </c>
      <c r="P12" s="42">
        <v>34.479999999999997</v>
      </c>
      <c r="Q12" s="47">
        <v>9.58</v>
      </c>
      <c r="R12" s="38">
        <v>9117</v>
      </c>
      <c r="S12" s="48">
        <v>38.17</v>
      </c>
      <c r="T12" s="23">
        <v>10.6</v>
      </c>
      <c r="U12" s="22"/>
      <c r="V12" s="19"/>
      <c r="W12" s="24"/>
      <c r="X12" s="22"/>
      <c r="Y12" s="19"/>
      <c r="Z12" s="19"/>
      <c r="AA12" s="19"/>
      <c r="AB12" s="24"/>
      <c r="AC12" s="40">
        <f>'[1]Лист1 (2)'!EU8/1000</f>
        <v>0.95299999999999996</v>
      </c>
      <c r="AD12" s="16">
        <f t="shared" ref="AD12:AD41" si="0">SUM(B12:M12)+$K$42+$N$42</f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39">
        <v>3</v>
      </c>
      <c r="B13" s="63">
        <v>89.630600000000001</v>
      </c>
      <c r="C13" s="41">
        <v>4.9353999999999996</v>
      </c>
      <c r="D13" s="41">
        <v>1.1376999999999999</v>
      </c>
      <c r="E13" s="41">
        <v>0.12189999999999999</v>
      </c>
      <c r="F13" s="41">
        <v>0.21679999999999999</v>
      </c>
      <c r="G13" s="41">
        <v>2.8E-3</v>
      </c>
      <c r="H13" s="41">
        <v>5.2699999999999997E-2</v>
      </c>
      <c r="I13" s="41">
        <v>4.2599999999999999E-2</v>
      </c>
      <c r="J13" s="41">
        <v>3.8199999999999998E-2</v>
      </c>
      <c r="K13" s="41">
        <v>6.6E-3</v>
      </c>
      <c r="L13" s="41">
        <v>1.6409</v>
      </c>
      <c r="M13" s="64">
        <v>2.1738</v>
      </c>
      <c r="N13" s="50">
        <v>0.75349999999999995</v>
      </c>
      <c r="O13" s="49">
        <v>8228</v>
      </c>
      <c r="P13" s="36">
        <v>34.450000000000003</v>
      </c>
      <c r="Q13" s="47">
        <v>9.57</v>
      </c>
      <c r="R13" s="54">
        <v>9109</v>
      </c>
      <c r="S13" s="36">
        <v>38.14</v>
      </c>
      <c r="T13" s="37">
        <v>10.59</v>
      </c>
      <c r="U13" s="38">
        <v>11517</v>
      </c>
      <c r="V13" s="36">
        <v>48.22</v>
      </c>
      <c r="W13" s="37">
        <v>13.39</v>
      </c>
      <c r="X13" s="60">
        <v>-9.6</v>
      </c>
      <c r="Y13" s="43">
        <v>-10.199999999999999</v>
      </c>
      <c r="Z13" s="36" t="s">
        <v>54</v>
      </c>
      <c r="AA13" s="36" t="s">
        <v>54</v>
      </c>
      <c r="AB13" s="61" t="s">
        <v>53</v>
      </c>
      <c r="AC13" s="40">
        <f>'[1]Лист1 (2)'!EU9/1000</f>
        <v>1.3080000000000001</v>
      </c>
      <c r="AD13" s="16">
        <f t="shared" si="0"/>
        <v>100</v>
      </c>
      <c r="AE13" s="17" t="str">
        <f>IF(AD13=100,"ОК"," ")</f>
        <v>ОК</v>
      </c>
      <c r="AF13" s="8"/>
      <c r="AG13" s="8"/>
      <c r="AH13" s="8"/>
    </row>
    <row r="14" spans="1:34" x14ac:dyDescent="0.25">
      <c r="A14" s="39">
        <v>4</v>
      </c>
      <c r="B14" s="6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33"/>
      <c r="N14" s="31"/>
      <c r="O14" s="49">
        <v>8228</v>
      </c>
      <c r="P14" s="36">
        <v>34.450000000000003</v>
      </c>
      <c r="Q14" s="47">
        <v>9.57</v>
      </c>
      <c r="R14" s="54">
        <v>9109</v>
      </c>
      <c r="S14" s="36">
        <v>38.14</v>
      </c>
      <c r="T14" s="37">
        <v>10.59</v>
      </c>
      <c r="U14" s="22"/>
      <c r="V14" s="19"/>
      <c r="W14" s="24"/>
      <c r="X14" s="22"/>
      <c r="Y14" s="19"/>
      <c r="Z14" s="19"/>
      <c r="AA14" s="19"/>
      <c r="AB14" s="24"/>
      <c r="AC14" s="40">
        <f>'[1]Лист1 (2)'!EU10/1000</f>
        <v>1.1879999999999999</v>
      </c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39">
        <v>5</v>
      </c>
      <c r="B15" s="62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33"/>
      <c r="N15" s="31"/>
      <c r="O15" s="49">
        <v>8228</v>
      </c>
      <c r="P15" s="36">
        <v>34.450000000000003</v>
      </c>
      <c r="Q15" s="47">
        <v>9.57</v>
      </c>
      <c r="R15" s="54">
        <v>9109</v>
      </c>
      <c r="S15" s="36">
        <v>38.14</v>
      </c>
      <c r="T15" s="37">
        <v>10.59</v>
      </c>
      <c r="U15" s="22"/>
      <c r="V15" s="19"/>
      <c r="W15" s="24"/>
      <c r="X15" s="22"/>
      <c r="Y15" s="19"/>
      <c r="Z15" s="19"/>
      <c r="AA15" s="19"/>
      <c r="AB15" s="24"/>
      <c r="AC15" s="40">
        <f>'[1]Лист1 (2)'!EU11/1000</f>
        <v>1.728</v>
      </c>
      <c r="AD15" s="16">
        <f t="shared" si="0"/>
        <v>0</v>
      </c>
      <c r="AE15" s="17" t="str">
        <f t="shared" si="1"/>
        <v xml:space="preserve"> </v>
      </c>
      <c r="AF15" s="8"/>
      <c r="AG15" s="8"/>
      <c r="AH15" s="8"/>
    </row>
    <row r="16" spans="1:34" x14ac:dyDescent="0.25">
      <c r="A16" s="39">
        <v>6</v>
      </c>
      <c r="B16" s="6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33"/>
      <c r="N16" s="31"/>
      <c r="O16" s="49">
        <v>8228</v>
      </c>
      <c r="P16" s="36">
        <v>34.450000000000003</v>
      </c>
      <c r="Q16" s="47">
        <v>9.57</v>
      </c>
      <c r="R16" s="54">
        <v>9109</v>
      </c>
      <c r="S16" s="36">
        <v>38.14</v>
      </c>
      <c r="T16" s="37">
        <v>10.59</v>
      </c>
      <c r="U16" s="22"/>
      <c r="V16" s="19"/>
      <c r="W16" s="24"/>
      <c r="X16" s="22"/>
      <c r="Y16" s="19"/>
      <c r="Z16" s="19"/>
      <c r="AA16" s="19"/>
      <c r="AB16" s="24"/>
      <c r="AC16" s="40">
        <f>'[1]Лист1 (2)'!EU12/1000</f>
        <v>1.236</v>
      </c>
      <c r="AD16" s="16">
        <f t="shared" si="0"/>
        <v>0</v>
      </c>
      <c r="AE16" s="17" t="str">
        <f t="shared" si="1"/>
        <v xml:space="preserve"> </v>
      </c>
      <c r="AF16" s="8"/>
      <c r="AG16" s="8"/>
      <c r="AH16" s="8"/>
    </row>
    <row r="17" spans="1:34" x14ac:dyDescent="0.25">
      <c r="A17" s="39">
        <v>7</v>
      </c>
      <c r="B17" s="62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33"/>
      <c r="N17" s="31"/>
      <c r="O17" s="49">
        <v>8228</v>
      </c>
      <c r="P17" s="36">
        <v>34.450000000000003</v>
      </c>
      <c r="Q17" s="47">
        <v>9.57</v>
      </c>
      <c r="R17" s="54">
        <v>9109</v>
      </c>
      <c r="S17" s="36">
        <v>38.14</v>
      </c>
      <c r="T17" s="37">
        <v>10.59</v>
      </c>
      <c r="U17" s="22"/>
      <c r="V17" s="19"/>
      <c r="W17" s="24"/>
      <c r="X17" s="22"/>
      <c r="Y17" s="19"/>
      <c r="Z17" s="19"/>
      <c r="AA17" s="19"/>
      <c r="AB17" s="24"/>
      <c r="AC17" s="40">
        <f>'[1]Лист1 (2)'!EU13/1000</f>
        <v>1.2230000000000001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x14ac:dyDescent="0.25">
      <c r="A18" s="39">
        <v>8</v>
      </c>
      <c r="B18" s="6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3"/>
      <c r="N18" s="31"/>
      <c r="O18" s="49">
        <v>8228</v>
      </c>
      <c r="P18" s="36">
        <v>34.450000000000003</v>
      </c>
      <c r="Q18" s="47">
        <v>9.57</v>
      </c>
      <c r="R18" s="54">
        <v>9109</v>
      </c>
      <c r="S18" s="36">
        <v>38.14</v>
      </c>
      <c r="T18" s="37">
        <v>10.59</v>
      </c>
      <c r="U18" s="22"/>
      <c r="V18" s="19"/>
      <c r="W18" s="24"/>
      <c r="X18" s="22"/>
      <c r="Y18" s="19"/>
      <c r="Z18" s="19"/>
      <c r="AA18" s="19"/>
      <c r="AB18" s="24"/>
      <c r="AC18" s="40">
        <f>'[1]Лист1 (2)'!EU14/1000</f>
        <v>0.91200000000000003</v>
      </c>
      <c r="AD18" s="16">
        <f t="shared" si="0"/>
        <v>0</v>
      </c>
      <c r="AE18" s="17" t="str">
        <f t="shared" si="1"/>
        <v xml:space="preserve"> </v>
      </c>
      <c r="AF18" s="8"/>
      <c r="AG18" s="8"/>
      <c r="AH18" s="8"/>
    </row>
    <row r="19" spans="1:34" x14ac:dyDescent="0.25">
      <c r="A19" s="39">
        <v>9</v>
      </c>
      <c r="B19" s="6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3"/>
      <c r="N19" s="31"/>
      <c r="O19" s="49">
        <v>8228</v>
      </c>
      <c r="P19" s="36">
        <v>34.450000000000003</v>
      </c>
      <c r="Q19" s="47">
        <v>9.57</v>
      </c>
      <c r="R19" s="54">
        <v>9109</v>
      </c>
      <c r="S19" s="36">
        <v>38.14</v>
      </c>
      <c r="T19" s="37">
        <v>10.59</v>
      </c>
      <c r="U19" s="22"/>
      <c r="V19" s="19"/>
      <c r="W19" s="24"/>
      <c r="X19" s="22"/>
      <c r="Y19" s="19"/>
      <c r="Z19" s="19"/>
      <c r="AA19" s="19"/>
      <c r="AB19" s="24"/>
      <c r="AC19" s="40">
        <f>'[1]Лист1 (2)'!EU15/1000</f>
        <v>0.90900000000000003</v>
      </c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39">
        <v>10</v>
      </c>
      <c r="B20" s="6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3"/>
      <c r="N20" s="31"/>
      <c r="O20" s="49">
        <v>8228</v>
      </c>
      <c r="P20" s="36">
        <v>34.450000000000003</v>
      </c>
      <c r="Q20" s="47">
        <v>9.57</v>
      </c>
      <c r="R20" s="54">
        <v>9109</v>
      </c>
      <c r="S20" s="36">
        <v>38.14</v>
      </c>
      <c r="T20" s="37">
        <v>10.59</v>
      </c>
      <c r="U20" s="22"/>
      <c r="V20" s="19"/>
      <c r="W20" s="24"/>
      <c r="X20" s="22"/>
      <c r="Y20" s="19"/>
      <c r="Z20" s="19"/>
      <c r="AA20" s="19"/>
      <c r="AB20" s="24"/>
      <c r="AC20" s="40">
        <f>'[1]Лист1 (2)'!EU16/1000</f>
        <v>1.248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39">
        <v>11</v>
      </c>
      <c r="B21" s="63">
        <v>89.368099999999998</v>
      </c>
      <c r="C21" s="41">
        <v>5.0757000000000003</v>
      </c>
      <c r="D21" s="41">
        <v>1.1302000000000001</v>
      </c>
      <c r="E21" s="41">
        <v>0.1245</v>
      </c>
      <c r="F21" s="41">
        <v>0.22320000000000001</v>
      </c>
      <c r="G21" s="41">
        <v>3.7000000000000002E-3</v>
      </c>
      <c r="H21" s="41">
        <v>5.4600000000000003E-2</v>
      </c>
      <c r="I21" s="41">
        <v>4.3900000000000002E-2</v>
      </c>
      <c r="J21" s="41">
        <v>4.2799999999999998E-2</v>
      </c>
      <c r="K21" s="41">
        <v>8.0000000000000002E-3</v>
      </c>
      <c r="L21" s="41">
        <v>1.6692</v>
      </c>
      <c r="M21" s="64">
        <v>2.2562000000000002</v>
      </c>
      <c r="N21" s="50">
        <v>0.75570000000000004</v>
      </c>
      <c r="O21" s="18">
        <v>8231</v>
      </c>
      <c r="P21" s="19">
        <v>34.46</v>
      </c>
      <c r="Q21" s="24">
        <v>9.57</v>
      </c>
      <c r="R21" s="22">
        <v>9112</v>
      </c>
      <c r="S21" s="19">
        <v>38.15</v>
      </c>
      <c r="T21" s="23">
        <v>10.6</v>
      </c>
      <c r="U21" s="22">
        <v>11503</v>
      </c>
      <c r="V21" s="19">
        <v>48.16</v>
      </c>
      <c r="W21" s="24">
        <v>13.38</v>
      </c>
      <c r="X21" s="44">
        <v>-10</v>
      </c>
      <c r="Y21" s="19">
        <v>-9.8000000000000007</v>
      </c>
      <c r="Z21" s="36" t="s">
        <v>54</v>
      </c>
      <c r="AA21" s="36" t="s">
        <v>54</v>
      </c>
      <c r="AB21" s="61" t="s">
        <v>53</v>
      </c>
      <c r="AC21" s="40">
        <f>'[1]Лист1 (2)'!EU17/1000</f>
        <v>1.0720000000000001</v>
      </c>
      <c r="AD21" s="16">
        <f t="shared" si="0"/>
        <v>100.00009999999999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39">
        <v>12</v>
      </c>
      <c r="B22" s="62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33"/>
      <c r="N22" s="31"/>
      <c r="O22" s="18">
        <v>8231</v>
      </c>
      <c r="P22" s="19">
        <v>34.46</v>
      </c>
      <c r="Q22" s="24">
        <v>9.57</v>
      </c>
      <c r="R22" s="22">
        <v>9112</v>
      </c>
      <c r="S22" s="19">
        <v>38.15</v>
      </c>
      <c r="T22" s="23">
        <v>10.6</v>
      </c>
      <c r="U22" s="22"/>
      <c r="V22" s="19"/>
      <c r="W22" s="24"/>
      <c r="X22" s="22"/>
      <c r="Y22" s="19"/>
      <c r="Z22" s="19"/>
      <c r="AA22" s="19"/>
      <c r="AB22" s="24"/>
      <c r="AC22" s="40">
        <f>'[1]Лист1 (2)'!EU18/1000</f>
        <v>1.6120000000000001</v>
      </c>
      <c r="AD22" s="16">
        <f t="shared" si="0"/>
        <v>0</v>
      </c>
      <c r="AE22" s="17" t="str">
        <f t="shared" si="1"/>
        <v xml:space="preserve"> </v>
      </c>
      <c r="AF22" s="8"/>
      <c r="AG22" s="8"/>
      <c r="AH22" s="8"/>
    </row>
    <row r="23" spans="1:34" x14ac:dyDescent="0.25">
      <c r="A23" s="39">
        <v>13</v>
      </c>
      <c r="B23" s="62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33"/>
      <c r="N23" s="31"/>
      <c r="O23" s="18">
        <v>8231</v>
      </c>
      <c r="P23" s="19">
        <v>34.46</v>
      </c>
      <c r="Q23" s="24">
        <v>9.57</v>
      </c>
      <c r="R23" s="22">
        <v>9112</v>
      </c>
      <c r="S23" s="19">
        <v>38.15</v>
      </c>
      <c r="T23" s="23">
        <v>10.6</v>
      </c>
      <c r="U23" s="22"/>
      <c r="V23" s="19"/>
      <c r="W23" s="24"/>
      <c r="X23" s="22"/>
      <c r="Y23" s="19"/>
      <c r="Z23" s="19"/>
      <c r="AA23" s="19"/>
      <c r="AB23" s="24"/>
      <c r="AC23" s="40">
        <f>'[1]Лист1 (2)'!EU19/1000</f>
        <v>1.4119999999999999</v>
      </c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39">
        <v>14</v>
      </c>
      <c r="B24" s="6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33"/>
      <c r="N24" s="31"/>
      <c r="O24" s="18">
        <v>8231</v>
      </c>
      <c r="P24" s="19">
        <v>34.46</v>
      </c>
      <c r="Q24" s="24">
        <v>9.57</v>
      </c>
      <c r="R24" s="22">
        <v>9112</v>
      </c>
      <c r="S24" s="19">
        <v>38.15</v>
      </c>
      <c r="T24" s="23">
        <v>10.6</v>
      </c>
      <c r="U24" s="22"/>
      <c r="V24" s="19"/>
      <c r="W24" s="24"/>
      <c r="X24" s="22"/>
      <c r="Y24" s="19"/>
      <c r="Z24" s="19"/>
      <c r="AA24" s="19"/>
      <c r="AB24" s="24"/>
      <c r="AC24" s="40">
        <f>'[1]Лист1 (2)'!EU20/1000</f>
        <v>1.137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x14ac:dyDescent="0.25">
      <c r="A25" s="39">
        <v>15</v>
      </c>
      <c r="B25" s="6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33"/>
      <c r="N25" s="31"/>
      <c r="O25" s="18">
        <v>8231</v>
      </c>
      <c r="P25" s="19">
        <v>34.46</v>
      </c>
      <c r="Q25" s="24">
        <v>9.57</v>
      </c>
      <c r="R25" s="22">
        <v>9112</v>
      </c>
      <c r="S25" s="19">
        <v>38.15</v>
      </c>
      <c r="T25" s="23">
        <v>10.6</v>
      </c>
      <c r="U25" s="22"/>
      <c r="V25" s="19"/>
      <c r="W25" s="24"/>
      <c r="X25" s="22"/>
      <c r="Y25" s="19"/>
      <c r="Z25" s="19"/>
      <c r="AA25" s="19"/>
      <c r="AB25" s="24"/>
      <c r="AC25" s="40">
        <f>'[1]Лист1 (2)'!EU21/1000</f>
        <v>0.95699999999999996</v>
      </c>
      <c r="AD25" s="16">
        <f t="shared" si="0"/>
        <v>0</v>
      </c>
      <c r="AE25" s="17" t="str">
        <f t="shared" si="1"/>
        <v xml:space="preserve"> </v>
      </c>
      <c r="AF25" s="8"/>
      <c r="AG25" s="8"/>
      <c r="AH25" s="8"/>
    </row>
    <row r="26" spans="1:34" x14ac:dyDescent="0.25">
      <c r="A26" s="39">
        <v>16</v>
      </c>
      <c r="B26" s="6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33"/>
      <c r="N26" s="31"/>
      <c r="O26" s="18">
        <v>8231</v>
      </c>
      <c r="P26" s="19">
        <v>34.46</v>
      </c>
      <c r="Q26" s="24">
        <v>9.57</v>
      </c>
      <c r="R26" s="22">
        <v>9112</v>
      </c>
      <c r="S26" s="19">
        <v>38.15</v>
      </c>
      <c r="T26" s="23">
        <v>10.6</v>
      </c>
      <c r="U26" s="22"/>
      <c r="V26" s="19"/>
      <c r="W26" s="24"/>
      <c r="X26" s="22"/>
      <c r="Y26" s="19"/>
      <c r="Z26" s="19"/>
      <c r="AA26" s="19"/>
      <c r="AB26" s="24"/>
      <c r="AC26" s="40">
        <f>'[1]Лист1 (2)'!EU22/1000</f>
        <v>0.82699999999999996</v>
      </c>
      <c r="AD26" s="16">
        <f t="shared" si="0"/>
        <v>0</v>
      </c>
      <c r="AE26" s="17" t="str">
        <f t="shared" si="1"/>
        <v xml:space="preserve"> </v>
      </c>
      <c r="AF26" s="8"/>
      <c r="AG26" s="8"/>
      <c r="AH26" s="8"/>
    </row>
    <row r="27" spans="1:34" x14ac:dyDescent="0.25">
      <c r="A27" s="39">
        <v>17</v>
      </c>
      <c r="B27" s="63">
        <v>89.552599999999998</v>
      </c>
      <c r="C27" s="41">
        <v>4.9722999999999997</v>
      </c>
      <c r="D27" s="41">
        <v>1.1649</v>
      </c>
      <c r="E27" s="41">
        <v>0.12089999999999999</v>
      </c>
      <c r="F27" s="41">
        <v>0.21079999999999999</v>
      </c>
      <c r="G27" s="41">
        <v>3.3999999999999998E-3</v>
      </c>
      <c r="H27" s="41">
        <v>5.2600000000000001E-2</v>
      </c>
      <c r="I27" s="41">
        <v>4.19E-2</v>
      </c>
      <c r="J27" s="41">
        <v>4.99E-2</v>
      </c>
      <c r="K27" s="41">
        <v>4.4999999999999997E-3</v>
      </c>
      <c r="L27" s="41">
        <v>1.5055000000000001</v>
      </c>
      <c r="M27" s="64">
        <v>2.3207</v>
      </c>
      <c r="N27" s="50">
        <v>0.75529999999999997</v>
      </c>
      <c r="O27" s="18">
        <v>8235</v>
      </c>
      <c r="P27" s="19">
        <v>34.479999999999997</v>
      </c>
      <c r="Q27" s="24">
        <v>9.58</v>
      </c>
      <c r="R27" s="22">
        <v>9117</v>
      </c>
      <c r="S27" s="19">
        <v>38.17</v>
      </c>
      <c r="T27" s="23">
        <v>10.6</v>
      </c>
      <c r="U27" s="22">
        <v>11512</v>
      </c>
      <c r="V27" s="11">
        <v>48.2</v>
      </c>
      <c r="W27" s="24">
        <v>13.39</v>
      </c>
      <c r="X27" s="60">
        <v>-9.8000000000000007</v>
      </c>
      <c r="Y27" s="43">
        <v>-10.1</v>
      </c>
      <c r="Z27" s="36" t="s">
        <v>54</v>
      </c>
      <c r="AA27" s="36" t="s">
        <v>54</v>
      </c>
      <c r="AB27" s="61" t="s">
        <v>53</v>
      </c>
      <c r="AC27" s="40">
        <f>'[1]Лист1 (2)'!EU23/1000</f>
        <v>1.5389999999999999</v>
      </c>
      <c r="AD27" s="16">
        <f t="shared" si="0"/>
        <v>100</v>
      </c>
      <c r="AE27" s="17" t="str">
        <f t="shared" si="1"/>
        <v>ОК</v>
      </c>
      <c r="AF27" s="8"/>
      <c r="AG27" s="8"/>
      <c r="AH27" s="8"/>
    </row>
    <row r="28" spans="1:34" x14ac:dyDescent="0.25">
      <c r="A28" s="39">
        <v>18</v>
      </c>
      <c r="B28" s="6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33"/>
      <c r="N28" s="31"/>
      <c r="O28" s="18">
        <v>8235</v>
      </c>
      <c r="P28" s="19">
        <v>34.479999999999997</v>
      </c>
      <c r="Q28" s="24">
        <v>9.58</v>
      </c>
      <c r="R28" s="22">
        <v>9117</v>
      </c>
      <c r="S28" s="19">
        <v>38.17</v>
      </c>
      <c r="T28" s="23">
        <v>10.6</v>
      </c>
      <c r="U28" s="22"/>
      <c r="V28" s="19"/>
      <c r="W28" s="24"/>
      <c r="X28" s="22"/>
      <c r="Y28" s="19"/>
      <c r="Z28" s="19"/>
      <c r="AA28" s="19"/>
      <c r="AB28" s="24"/>
      <c r="AC28" s="40">
        <f>'[1]Лист1 (2)'!EU24/1000</f>
        <v>1.6890000000000001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x14ac:dyDescent="0.25">
      <c r="A29" s="39">
        <v>19</v>
      </c>
      <c r="B29" s="6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33"/>
      <c r="N29" s="31"/>
      <c r="O29" s="18">
        <v>8235</v>
      </c>
      <c r="P29" s="19">
        <v>34.479999999999997</v>
      </c>
      <c r="Q29" s="24">
        <v>9.58</v>
      </c>
      <c r="R29" s="22">
        <v>9117</v>
      </c>
      <c r="S29" s="19">
        <v>38.17</v>
      </c>
      <c r="T29" s="23">
        <v>10.6</v>
      </c>
      <c r="U29" s="22"/>
      <c r="V29" s="19"/>
      <c r="W29" s="24"/>
      <c r="X29" s="22"/>
      <c r="Y29" s="19"/>
      <c r="Z29" s="19"/>
      <c r="AA29" s="19"/>
      <c r="AB29" s="24"/>
      <c r="AC29" s="40">
        <f>'[1]Лист1 (2)'!EU25/1000</f>
        <v>1.3480000000000001</v>
      </c>
      <c r="AD29" s="16">
        <f t="shared" si="0"/>
        <v>0</v>
      </c>
      <c r="AE29" s="17" t="str">
        <f t="shared" si="1"/>
        <v xml:space="preserve"> </v>
      </c>
      <c r="AF29" s="8"/>
      <c r="AG29" s="8"/>
      <c r="AH29" s="8"/>
    </row>
    <row r="30" spans="1:34" x14ac:dyDescent="0.25">
      <c r="A30" s="39">
        <v>20</v>
      </c>
      <c r="B30" s="6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33"/>
      <c r="N30" s="31"/>
      <c r="O30" s="18">
        <v>8235</v>
      </c>
      <c r="P30" s="19">
        <v>34.479999999999997</v>
      </c>
      <c r="Q30" s="24">
        <v>9.58</v>
      </c>
      <c r="R30" s="22">
        <v>9117</v>
      </c>
      <c r="S30" s="19">
        <v>38.17</v>
      </c>
      <c r="T30" s="23">
        <v>10.6</v>
      </c>
      <c r="U30" s="22"/>
      <c r="V30" s="19"/>
      <c r="W30" s="24"/>
      <c r="X30" s="22"/>
      <c r="Y30" s="19"/>
      <c r="Z30" s="19"/>
      <c r="AA30" s="19"/>
      <c r="AB30" s="24"/>
      <c r="AC30" s="40">
        <f>'[1]Лист1 (2)'!EU26/1000</f>
        <v>1.448</v>
      </c>
      <c r="AD30" s="16">
        <f t="shared" si="0"/>
        <v>0</v>
      </c>
      <c r="AE30" s="17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39">
        <v>21</v>
      </c>
      <c r="B31" s="62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33"/>
      <c r="N31" s="31"/>
      <c r="O31" s="18">
        <v>8235</v>
      </c>
      <c r="P31" s="19">
        <v>34.479999999999997</v>
      </c>
      <c r="Q31" s="24">
        <v>9.58</v>
      </c>
      <c r="R31" s="22">
        <v>9117</v>
      </c>
      <c r="S31" s="19">
        <v>38.17</v>
      </c>
      <c r="T31" s="23">
        <v>10.6</v>
      </c>
      <c r="U31" s="22"/>
      <c r="V31" s="19"/>
      <c r="W31" s="24"/>
      <c r="X31" s="22"/>
      <c r="Y31" s="19"/>
      <c r="Z31" s="19"/>
      <c r="AA31" s="19"/>
      <c r="AB31" s="24"/>
      <c r="AC31" s="40">
        <f>'[1]Лист1 (2)'!EU27/1000</f>
        <v>1.548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x14ac:dyDescent="0.25">
      <c r="A32" s="39">
        <v>22</v>
      </c>
      <c r="B32" s="6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33"/>
      <c r="N32" s="31"/>
      <c r="O32" s="18">
        <v>8235</v>
      </c>
      <c r="P32" s="19">
        <v>34.479999999999997</v>
      </c>
      <c r="Q32" s="24">
        <v>9.58</v>
      </c>
      <c r="R32" s="22">
        <v>9117</v>
      </c>
      <c r="S32" s="19">
        <v>38.17</v>
      </c>
      <c r="T32" s="23">
        <v>10.6</v>
      </c>
      <c r="U32" s="22"/>
      <c r="V32" s="19"/>
      <c r="W32" s="24"/>
      <c r="X32" s="22"/>
      <c r="Y32" s="19"/>
      <c r="Z32" s="19"/>
      <c r="AA32" s="19"/>
      <c r="AB32" s="24"/>
      <c r="AC32" s="40">
        <f>'[1]Лист1 (2)'!EU28/1000</f>
        <v>1.002</v>
      </c>
      <c r="AD32" s="16">
        <f t="shared" si="0"/>
        <v>0</v>
      </c>
      <c r="AE32" s="17" t="str">
        <f t="shared" si="1"/>
        <v xml:space="preserve"> </v>
      </c>
      <c r="AF32" s="8"/>
      <c r="AG32" s="8"/>
      <c r="AH32" s="8"/>
    </row>
    <row r="33" spans="1:34" x14ac:dyDescent="0.25">
      <c r="A33" s="39">
        <v>23</v>
      </c>
      <c r="B33" s="6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33"/>
      <c r="N33" s="31"/>
      <c r="O33" s="18">
        <v>8235</v>
      </c>
      <c r="P33" s="19">
        <v>34.479999999999997</v>
      </c>
      <c r="Q33" s="24">
        <v>9.58</v>
      </c>
      <c r="R33" s="22">
        <v>9117</v>
      </c>
      <c r="S33" s="19">
        <v>38.17</v>
      </c>
      <c r="T33" s="23">
        <v>10.6</v>
      </c>
      <c r="U33" s="22"/>
      <c r="V33" s="19"/>
      <c r="W33" s="24"/>
      <c r="X33" s="22"/>
      <c r="Y33" s="19"/>
      <c r="Z33" s="19"/>
      <c r="AA33" s="19"/>
      <c r="AB33" s="24"/>
      <c r="AC33" s="40">
        <f>'[1]Лист1 (2)'!EU29/1000</f>
        <v>1.0249999999999999</v>
      </c>
      <c r="AD33" s="16">
        <f>SUM(B33:M33)+$K$42+$N$42</f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39">
        <v>24</v>
      </c>
      <c r="B34" s="6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33"/>
      <c r="N34" s="31"/>
      <c r="O34" s="18">
        <v>8235</v>
      </c>
      <c r="P34" s="19">
        <v>34.479999999999997</v>
      </c>
      <c r="Q34" s="24">
        <v>9.58</v>
      </c>
      <c r="R34" s="22">
        <v>9117</v>
      </c>
      <c r="S34" s="19">
        <v>38.17</v>
      </c>
      <c r="T34" s="23">
        <v>10.6</v>
      </c>
      <c r="U34" s="22"/>
      <c r="V34" s="19"/>
      <c r="W34" s="24"/>
      <c r="X34" s="22"/>
      <c r="Y34" s="19"/>
      <c r="Z34" s="19"/>
      <c r="AA34" s="19"/>
      <c r="AB34" s="24"/>
      <c r="AC34" s="40">
        <f>'[1]Лист1 (2)'!EU30/1000</f>
        <v>1.5329999999999999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39">
        <v>25</v>
      </c>
      <c r="B35" s="63">
        <v>89.774600000000007</v>
      </c>
      <c r="C35" s="41">
        <v>4.8846999999999996</v>
      </c>
      <c r="D35" s="41">
        <v>1.1467000000000001</v>
      </c>
      <c r="E35" s="41">
        <v>0.1201</v>
      </c>
      <c r="F35" s="41">
        <v>0.2074</v>
      </c>
      <c r="G35" s="41">
        <v>4.5999999999999999E-3</v>
      </c>
      <c r="H35" s="41">
        <v>5.11E-2</v>
      </c>
      <c r="I35" s="41">
        <v>4.0399999999999998E-2</v>
      </c>
      <c r="J35" s="41">
        <v>4.5100000000000001E-2</v>
      </c>
      <c r="K35" s="41">
        <v>5.5999999999999999E-3</v>
      </c>
      <c r="L35" s="41">
        <v>1.5545</v>
      </c>
      <c r="M35" s="64">
        <v>2.165</v>
      </c>
      <c r="N35" s="50">
        <v>0.75270000000000004</v>
      </c>
      <c r="O35" s="53">
        <v>8233</v>
      </c>
      <c r="P35" s="51">
        <v>34.47</v>
      </c>
      <c r="Q35" s="37">
        <v>9.58</v>
      </c>
      <c r="R35" s="54">
        <v>9115</v>
      </c>
      <c r="S35" s="36">
        <v>38.159999999999997</v>
      </c>
      <c r="T35" s="23">
        <v>10.6</v>
      </c>
      <c r="U35" s="38">
        <v>11531</v>
      </c>
      <c r="V35" s="51">
        <v>48.28</v>
      </c>
      <c r="W35" s="37">
        <v>13.41</v>
      </c>
      <c r="X35" s="60">
        <v>-10.8</v>
      </c>
      <c r="Y35" s="43">
        <v>-11.6</v>
      </c>
      <c r="Z35" s="36" t="s">
        <v>54</v>
      </c>
      <c r="AA35" s="36" t="s">
        <v>54</v>
      </c>
      <c r="AB35" s="61" t="s">
        <v>53</v>
      </c>
      <c r="AC35" s="40">
        <f>'[1]Лист1 (2)'!EU31/1000</f>
        <v>1.403</v>
      </c>
      <c r="AD35" s="16">
        <f t="shared" si="0"/>
        <v>99.999800000000022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39">
        <v>26</v>
      </c>
      <c r="B36" s="6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33"/>
      <c r="N36" s="31"/>
      <c r="O36" s="53">
        <v>8233</v>
      </c>
      <c r="P36" s="51">
        <v>34.47</v>
      </c>
      <c r="Q36" s="37">
        <v>9.58</v>
      </c>
      <c r="R36" s="54">
        <v>9115</v>
      </c>
      <c r="S36" s="36">
        <v>38.159999999999997</v>
      </c>
      <c r="T36" s="23">
        <v>10.6</v>
      </c>
      <c r="U36" s="22"/>
      <c r="V36" s="19"/>
      <c r="W36" s="24"/>
      <c r="X36" s="22"/>
      <c r="Y36" s="19"/>
      <c r="Z36" s="19"/>
      <c r="AA36" s="19"/>
      <c r="AB36" s="24"/>
      <c r="AC36" s="40">
        <f>'[1]Лист1 (2)'!EU32/1000</f>
        <v>1.7070000000000001</v>
      </c>
      <c r="AD36" s="16">
        <f t="shared" si="0"/>
        <v>0</v>
      </c>
      <c r="AE36" s="17" t="str">
        <f t="shared" si="1"/>
        <v xml:space="preserve"> </v>
      </c>
      <c r="AF36" s="8"/>
      <c r="AG36" s="8"/>
      <c r="AH36" s="8"/>
    </row>
    <row r="37" spans="1:34" x14ac:dyDescent="0.25">
      <c r="A37" s="39">
        <v>27</v>
      </c>
      <c r="B37" s="6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33"/>
      <c r="N37" s="31"/>
      <c r="O37" s="53">
        <v>8233</v>
      </c>
      <c r="P37" s="51">
        <v>34.47</v>
      </c>
      <c r="Q37" s="37">
        <v>9.58</v>
      </c>
      <c r="R37" s="54">
        <v>9115</v>
      </c>
      <c r="S37" s="36">
        <v>38.159999999999997</v>
      </c>
      <c r="T37" s="23">
        <v>10.6</v>
      </c>
      <c r="U37" s="22"/>
      <c r="V37" s="19"/>
      <c r="W37" s="24"/>
      <c r="X37" s="22"/>
      <c r="Y37" s="19"/>
      <c r="Z37" s="19"/>
      <c r="AA37" s="19"/>
      <c r="AB37" s="24"/>
      <c r="AC37" s="40">
        <f>'[1]Лист1 (2)'!EU33/1000</f>
        <v>1.399</v>
      </c>
      <c r="AD37" s="16">
        <f t="shared" si="0"/>
        <v>0</v>
      </c>
      <c r="AE37" s="17" t="str">
        <f t="shared" si="1"/>
        <v xml:space="preserve"> </v>
      </c>
      <c r="AF37" s="8"/>
      <c r="AG37" s="8"/>
      <c r="AH37" s="8"/>
    </row>
    <row r="38" spans="1:34" x14ac:dyDescent="0.25">
      <c r="A38" s="39">
        <v>28</v>
      </c>
      <c r="B38" s="6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33"/>
      <c r="N38" s="31"/>
      <c r="O38" s="53">
        <v>8233</v>
      </c>
      <c r="P38" s="51">
        <v>34.47</v>
      </c>
      <c r="Q38" s="37">
        <v>9.58</v>
      </c>
      <c r="R38" s="54">
        <v>9115</v>
      </c>
      <c r="S38" s="36">
        <v>38.159999999999997</v>
      </c>
      <c r="T38" s="23">
        <v>10.6</v>
      </c>
      <c r="U38" s="22"/>
      <c r="V38" s="19"/>
      <c r="W38" s="24"/>
      <c r="X38" s="22"/>
      <c r="Y38" s="19"/>
      <c r="Z38" s="19"/>
      <c r="AA38" s="19"/>
      <c r="AB38" s="24"/>
      <c r="AC38" s="40">
        <f>'[1]Лист1 (2)'!EU34/1000</f>
        <v>1.3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x14ac:dyDescent="0.25">
      <c r="A39" s="39">
        <v>29</v>
      </c>
      <c r="B39" s="6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33"/>
      <c r="N39" s="31"/>
      <c r="O39" s="53">
        <v>8233</v>
      </c>
      <c r="P39" s="51">
        <v>34.47</v>
      </c>
      <c r="Q39" s="37">
        <v>9.58</v>
      </c>
      <c r="R39" s="54">
        <v>9115</v>
      </c>
      <c r="S39" s="36">
        <v>38.159999999999997</v>
      </c>
      <c r="T39" s="23">
        <v>10.6</v>
      </c>
      <c r="U39" s="22"/>
      <c r="V39" s="19"/>
      <c r="W39" s="24"/>
      <c r="X39" s="22"/>
      <c r="Y39" s="19"/>
      <c r="Z39" s="19"/>
      <c r="AA39" s="19"/>
      <c r="AB39" s="24"/>
      <c r="AC39" s="40">
        <f>'[1]Лист1 (2)'!EU35/1000</f>
        <v>1.2390000000000001</v>
      </c>
      <c r="AD39" s="16">
        <f t="shared" si="0"/>
        <v>0</v>
      </c>
      <c r="AE39" s="17" t="str">
        <f t="shared" si="1"/>
        <v xml:space="preserve"> </v>
      </c>
      <c r="AF39" s="8"/>
      <c r="AG39" s="8"/>
      <c r="AH39" s="8"/>
    </row>
    <row r="40" spans="1:34" x14ac:dyDescent="0.25">
      <c r="A40" s="39">
        <v>30</v>
      </c>
      <c r="B40" s="6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3"/>
      <c r="N40" s="31"/>
      <c r="O40" s="53">
        <v>8233</v>
      </c>
      <c r="P40" s="51">
        <v>34.47</v>
      </c>
      <c r="Q40" s="37">
        <v>9.58</v>
      </c>
      <c r="R40" s="54">
        <v>9115</v>
      </c>
      <c r="S40" s="36">
        <v>38.159999999999997</v>
      </c>
      <c r="T40" s="23">
        <v>10.6</v>
      </c>
      <c r="U40" s="22"/>
      <c r="V40" s="19"/>
      <c r="W40" s="24"/>
      <c r="X40" s="22"/>
      <c r="Y40" s="19"/>
      <c r="Z40" s="19"/>
      <c r="AA40" s="19"/>
      <c r="AB40" s="24"/>
      <c r="AC40" s="40">
        <f>'[1]Лист1 (2)'!EU36/1000</f>
        <v>0.90400000000000003</v>
      </c>
      <c r="AD40" s="16">
        <f t="shared" si="0"/>
        <v>0</v>
      </c>
      <c r="AE40" s="17" t="str">
        <f t="shared" si="1"/>
        <v xml:space="preserve"> </v>
      </c>
      <c r="AF40" s="8"/>
      <c r="AG40" s="8"/>
      <c r="AH40" s="8"/>
    </row>
    <row r="41" spans="1:34" ht="15.75" thickBot="1" x14ac:dyDescent="0.3">
      <c r="A41" s="52">
        <v>31</v>
      </c>
      <c r="B41" s="6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2"/>
      <c r="O41" s="67">
        <v>8233</v>
      </c>
      <c r="P41" s="56">
        <v>34.47</v>
      </c>
      <c r="Q41" s="57">
        <v>9.58</v>
      </c>
      <c r="R41" s="55">
        <v>9115</v>
      </c>
      <c r="S41" s="58">
        <v>38.159999999999997</v>
      </c>
      <c r="T41" s="59">
        <v>10.6</v>
      </c>
      <c r="U41" s="25"/>
      <c r="V41" s="26"/>
      <c r="W41" s="27"/>
      <c r="X41" s="25"/>
      <c r="Y41" s="26"/>
      <c r="Z41" s="26"/>
      <c r="AA41" s="26"/>
      <c r="AB41" s="27"/>
      <c r="AC41" s="40">
        <f>'[1]Лист1 (2)'!EU37/1000</f>
        <v>1.4319999999999999</v>
      </c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96" t="s">
        <v>27</v>
      </c>
      <c r="B42" s="96"/>
      <c r="C42" s="96"/>
      <c r="D42" s="96"/>
      <c r="E42" s="96"/>
      <c r="F42" s="96"/>
      <c r="G42" s="96"/>
      <c r="H42" s="97"/>
      <c r="I42" s="117" t="s">
        <v>25</v>
      </c>
      <c r="J42" s="118"/>
      <c r="K42" s="119">
        <v>0</v>
      </c>
      <c r="L42" s="120" t="s">
        <v>26</v>
      </c>
      <c r="M42" s="121"/>
      <c r="N42" s="122">
        <v>0</v>
      </c>
      <c r="O42" s="91">
        <f>SUMPRODUCT(O11:O41,AC11:AC41)/SUM(AC11:AC41)</f>
        <v>8232.0794955723031</v>
      </c>
      <c r="P42" s="89">
        <f>SUMPRODUCT(P11:P41,AC11:AC41)/SUM(AC11:AC41)</f>
        <v>34.466634695897078</v>
      </c>
      <c r="Q42" s="112">
        <f>SUMPRODUCT(Q11:Q41,AC11:AC41)/SUM(AC11:AC41)</f>
        <v>9.5757450965466493</v>
      </c>
      <c r="R42" s="89">
        <f>SUMPRODUCT(R11:R41,AC11:AC41)/SUM(AC11:AC41)</f>
        <v>9113.6540052269665</v>
      </c>
      <c r="S42" s="89">
        <f>SUMPRODUCT(S11:S41,AC11:AC41)/SUM(AC11:AC41)</f>
        <v>38.156634695897083</v>
      </c>
      <c r="T42" s="114">
        <f>SUMPRODUCT(T11:T41,AC11:AC41)/SUM(AC11:AC41)</f>
        <v>10.597525563928851</v>
      </c>
      <c r="U42" s="20"/>
      <c r="V42" s="9"/>
      <c r="W42" s="9"/>
      <c r="X42" s="9"/>
      <c r="Y42" s="9"/>
      <c r="Z42" s="9"/>
      <c r="AA42" s="9"/>
      <c r="AB42" s="9"/>
      <c r="AC42" s="9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3" t="s">
        <v>3</v>
      </c>
      <c r="I43" s="94"/>
      <c r="J43" s="94"/>
      <c r="K43" s="94"/>
      <c r="L43" s="94"/>
      <c r="M43" s="94"/>
      <c r="N43" s="95"/>
      <c r="O43" s="92"/>
      <c r="P43" s="90"/>
      <c r="Q43" s="113"/>
      <c r="R43" s="90"/>
      <c r="S43" s="90"/>
      <c r="T43" s="115"/>
      <c r="U43" s="20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6.25" customHeight="1" x14ac:dyDescent="0.25">
      <c r="B45" s="3" t="s">
        <v>61</v>
      </c>
      <c r="O45" s="46" t="s">
        <v>55</v>
      </c>
      <c r="R45" s="1" t="s">
        <v>57</v>
      </c>
      <c r="V45" s="46" t="s">
        <v>56</v>
      </c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10</v>
      </c>
      <c r="E47" s="46" t="s">
        <v>62</v>
      </c>
      <c r="O47" s="46" t="s">
        <v>58</v>
      </c>
      <c r="R47" s="1" t="s">
        <v>57</v>
      </c>
      <c r="V47" s="46" t="s">
        <v>56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3" t="s">
        <v>18</v>
      </c>
      <c r="G49" s="46" t="s">
        <v>60</v>
      </c>
      <c r="H49" s="45"/>
      <c r="I49" s="45"/>
      <c r="J49" s="45"/>
      <c r="K49" s="45"/>
      <c r="L49" s="45"/>
      <c r="O49" s="46" t="s">
        <v>59</v>
      </c>
      <c r="R49" s="1" t="s">
        <v>57</v>
      </c>
      <c r="V49" s="46" t="s">
        <v>56</v>
      </c>
    </row>
    <row r="50" spans="2:22" x14ac:dyDescent="0.25">
      <c r="E50" s="7" t="s">
        <v>19</v>
      </c>
      <c r="O50" s="7" t="s">
        <v>6</v>
      </c>
      <c r="R50" s="7" t="s">
        <v>7</v>
      </c>
      <c r="V50" s="7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9055118110236221" right="0.31496062992125984" top="0.35433070866141736" bottom="0.15748031496062992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2016-11-02T12:47:26Z</cp:lastPrinted>
  <dcterms:created xsi:type="dcterms:W3CDTF">2016-10-07T07:24:19Z</dcterms:created>
  <dcterms:modified xsi:type="dcterms:W3CDTF">2016-11-02T12:47:47Z</dcterms:modified>
</cp:coreProperties>
</file>